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tables/table1.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3_Population Health Status and Mortality\Sharing Files 4\"/>
    </mc:Choice>
  </mc:AlternateContent>
  <xr:revisionPtr revIDLastSave="0" documentId="13_ncr:1_{3A41C5F6-5F0C-4EC8-83EA-2922AC3A4B77}"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Table_RHAs" sheetId="29" r:id="rId2"/>
    <sheet name="Graph Data" sheetId="3" state="hidden" r:id="rId3"/>
    <sheet name="Raw Data" sheetId="1" state="hidden" r:id="rId4"/>
  </sheets>
  <externalReferences>
    <externalReference r:id="rId5"/>
  </externalReferences>
  <definedNames>
    <definedName name="ambvis_rates_Feb_5_2013hjp" localSheetId="3">'Raw Data'!$B$4:$AL$13</definedName>
    <definedName name="cabg_Feb_5_2013hjp" localSheetId="3">'Raw Data'!#REF!</definedName>
    <definedName name="cabg_Feb_5_2013hjp_1" localSheetId="3">'Raw Data'!$B$4:$AL$13</definedName>
    <definedName name="cath_Feb_5_2013hjp" localSheetId="3">'Raw Data'!$B$4:$AL$13</definedName>
    <definedName name="Criteria1">IF((CELL("contents",'[1]district graph data'!E1))="2"," (2)")</definedName>
    <definedName name="dementia_Feb_12_2013hjp" localSheetId="3">'Raw Data'!$B$4:$AL$13</definedName>
    <definedName name="hip_replace_Feb_5_2013hjp" localSheetId="3">'Raw Data'!$B$4:$AL$13</definedName>
    <definedName name="knee_replace_Feb_5_2013hjp" localSheetId="3">'Raw Data'!$B$4:$AL$13</definedName>
    <definedName name="pci_Feb_5_2013hjp" localSheetId="3">'Raw Data'!$B$4:$AL$13</definedName>
    <definedName name="_xlnm.Print_Area" localSheetId="1">Table_RHAs!$A$1:$J$10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1" i="3" l="1"/>
  <c r="C6" i="3"/>
  <c r="H6" i="3"/>
  <c r="G6" i="3"/>
  <c r="F6" i="3"/>
  <c r="F10" i="3"/>
  <c r="B3" i="3"/>
  <c r="C10" i="3"/>
  <c r="C9" i="3"/>
  <c r="C7" i="3"/>
  <c r="G10" i="3"/>
  <c r="H10" i="3"/>
  <c r="F9" i="3"/>
  <c r="G9" i="3"/>
  <c r="H9" i="3"/>
  <c r="F8" i="3"/>
  <c r="G8" i="3"/>
  <c r="H8" i="3"/>
  <c r="F7" i="3"/>
  <c r="G7" i="3"/>
  <c r="H7" i="3"/>
  <c r="H11" i="3"/>
  <c r="G11" i="3"/>
  <c r="E7" i="3"/>
  <c r="E9" i="3"/>
  <c r="E6" i="3"/>
  <c r="E8" i="3"/>
  <c r="E10" i="3"/>
  <c r="C11" i="3"/>
  <c r="B1" i="3"/>
  <c r="E11" i="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<sst xmlns="http://schemas.openxmlformats.org/spreadsheetml/2006/main" count="246" uniqueCount="107">
  <si>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</si>
  <si>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</si>
  <si>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</si>
  <si>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</si>
  <si>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</si>
  <si>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</si>
  <si>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</si>
  <si>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</si>
  <si>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</si>
  <si>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</si>
  <si>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</si>
  <si>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</si>
  <si>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</si>
  <si>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</si>
  <si>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</si>
  <si>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</si>
  <si>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</si>
  <si>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</si>
  <si>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</si>
  <si>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</si>
  <si>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</si>
  <si>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</si>
  <si>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</si>
  <si>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</si>
  <si>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</si>
  <si>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</si>
  <si>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</si>
  <si>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</si>
  <si>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</si>
  <si>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</si>
  <si>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 xml:space="preserve">   </t>
  </si>
  <si>
    <t>Interlake-Eastern RHA</t>
  </si>
  <si>
    <t>Z Manitoba</t>
  </si>
  <si>
    <t>PT Public Trustee</t>
  </si>
  <si>
    <t>Notation</t>
  </si>
  <si>
    <t xml:space="preserve">Manitoba </t>
  </si>
  <si>
    <t>T1annual_count</t>
  </si>
  <si>
    <t>T2annual_count</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</si>
  <si>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</si>
  <si>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</si>
  <si>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</si>
  <si>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</si>
  <si>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</si>
  <si>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</si>
  <si>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</si>
  <si>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</si>
  <si>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</si>
  <si>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</si>
  <si>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</si>
  <si>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</si>
  <si>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Winnipeg RHA</t>
  </si>
  <si>
    <t xml:space="preserve">Northern Health Region </t>
  </si>
  <si>
    <t xml:space="preserve">Interlake-Eastern RHA </t>
  </si>
  <si>
    <t xml:space="preserve">Prairie Mountain Health </t>
  </si>
  <si>
    <t xml:space="preserve">Winnipeg RHA </t>
  </si>
  <si>
    <t xml:space="preserve">Southern Health-Santé Sud </t>
  </si>
  <si>
    <t xml:space="preserve">RHAs </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</si>
  <si>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</si>
  <si>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</si>
  <si>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</si>
  <si>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</si>
  <si>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</si>
  <si>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</si>
  <si>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</si>
  <si>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</si>
  <si>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</si>
  <si>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</si>
  <si>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</si>
  <si>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</si>
  <si>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</si>
  <si>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</si>
  <si>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</si>
  <si>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</si>
  <si>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</si>
  <si>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</si>
  <si>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</si>
  <si>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</si>
  <si>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PT</t>
  </si>
  <si>
    <t>Order</t>
  </si>
  <si>
    <t>Original data row</t>
  </si>
  <si>
    <t>Tier 1 Y-axis</t>
  </si>
  <si>
    <t>Tier 2 Y-axis</t>
  </si>
  <si>
    <t>Regions</t>
  </si>
  <si>
    <t>s    Data suppressed due to small numbers</t>
  </si>
  <si>
    <t>s</t>
  </si>
  <si>
    <t>(s)</t>
  </si>
  <si>
    <t>b</t>
  </si>
  <si>
    <t>(b)</t>
  </si>
  <si>
    <t>2008-2012</t>
  </si>
  <si>
    <t>2013-2017</t>
  </si>
  <si>
    <t>2018-2022</t>
  </si>
  <si>
    <t>Health Region</t>
  </si>
  <si>
    <t>Count
(2008-2012)</t>
  </si>
  <si>
    <t>Count
(2013-2017)</t>
  </si>
  <si>
    <t>Count
(2018-2022)</t>
  </si>
  <si>
    <t xml:space="preserve">Opioid Mortality Counts, Crude Rate, and Adjusted Rate by Health Region, 2008-2012, 2013-2017, and 2018-2022
</t>
  </si>
  <si>
    <t>Crude and Age &amp; Sex Adjusted Average Annual Rates of Death Due to Opioid Poisoning by Regions, 2008-2012, 2013-2017 and 2018-2022(ref), per 100000 age 10+</t>
  </si>
  <si>
    <t xml:space="preserve">date:  February 11, 2025 </t>
  </si>
  <si>
    <t>Total count and average annual rate of deaths per 100,000 residents (age 10+)</t>
  </si>
  <si>
    <t>Crude Rate 
(2008-2012)</t>
  </si>
  <si>
    <t>Adjusted Rate 
(2008-2012)</t>
  </si>
  <si>
    <t>Crude Rate 
(2013-2017)</t>
  </si>
  <si>
    <t>Adjusted Rate 
(2013-2017)</t>
  </si>
  <si>
    <t>Crude Rate 
(2018-2022)</t>
  </si>
  <si>
    <t>Adjusted Rate 
(2018-2022)</t>
  </si>
  <si>
    <t>If you require this document in a different accessible format, please contact us: by phone at 204-789-3819 or by email at info@cpe.umanitoba.ca.</t>
  </si>
  <si>
    <t>End of worksheet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</si>
</sst>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2"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2"/>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s>
  <borders count="2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right style="thin">
        <color theme="0"/>
      </right>
      <top style="thin">
        <color theme="7"/>
      </top>
      <bottom/>
      <diagonal/>
    </border>
    <border>
      <left style="thin">
        <color theme="0"/>
      </left>
      <right style="thin">
        <color theme="0"/>
      </right>
      <top style="thin">
        <color theme="7"/>
      </top>
      <bottom/>
      <diagonal/>
    </border>
  </borders>
  <cellStyleXfs count="108">
    <xf numFmtId="0" fontId="0" fillId="0" borderId="0"/>
    <xf numFmtId="0" fontId="6" fillId="0" borderId="0" applyNumberFormat="0" applyFill="0" applyBorder="0" applyAlignment="0" applyProtection="0"/>
    <xf numFmtId="0" fontId="36"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39"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1" fillId="35" borderId="13">
      <alignment horizontal="center" vertical="center" wrapText="1"/>
    </xf>
    <xf numFmtId="49" fontId="41" fillId="35" borderId="16">
      <alignment horizontal="left" vertical="center" indent="1"/>
    </xf>
    <xf numFmtId="0" fontId="38" fillId="33" borderId="10" applyFill="0">
      <alignment horizontal="left" vertical="center" indent="1"/>
    </xf>
    <xf numFmtId="49" fontId="37" fillId="33" borderId="11" applyFill="0">
      <alignment horizontal="center" vertical="center"/>
    </xf>
    <xf numFmtId="0" fontId="36" fillId="0" borderId="0">
      <alignment vertical="center"/>
    </xf>
    <xf numFmtId="0" fontId="39" fillId="0" borderId="0">
      <alignment vertical="center"/>
    </xf>
    <xf numFmtId="3" fontId="37" fillId="33" borderId="11" applyFill="0">
      <alignment horizontal="right" vertical="center" indent="3"/>
    </xf>
    <xf numFmtId="2" fontId="37" fillId="33" borderId="11" applyFill="0">
      <alignment horizontal="right" vertical="center" indent="3"/>
    </xf>
    <xf numFmtId="3" fontId="41" fillId="35" borderId="14">
      <alignment horizontal="right" vertical="center" indent="3"/>
    </xf>
    <xf numFmtId="2" fontId="41" fillId="35" borderId="14">
      <alignment horizontal="right" vertical="center" indent="3"/>
    </xf>
    <xf numFmtId="0" fontId="41" fillId="35" borderId="14">
      <alignment horizontal="center" vertical="center" wrapText="1"/>
    </xf>
    <xf numFmtId="43" fontId="19" fillId="0" borderId="0" applyFont="0" applyFill="0" applyBorder="0" applyAlignment="0" applyProtection="0"/>
  </cellStyleXfs>
  <cellXfs count="71">
    <xf numFmtId="0" fontId="0" fillId="0" borderId="0" xfId="0"/>
    <xf numFmtId="0" fontId="39" fillId="0" borderId="0" xfId="101">
      <alignment vertical="center"/>
    </xf>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0" fontId="3" fillId="34" borderId="0" xfId="0" applyFont="1" applyFill="1"/>
    <xf numFmtId="2" fontId="0" fillId="34" borderId="0" xfId="0" applyNumberFormat="1" applyFill="1"/>
    <xf numFmtId="2" fontId="0" fillId="0" borderId="0" xfId="0" applyNumberFormat="1"/>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2" fontId="5"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3" fillId="0" borderId="0" xfId="0" applyFont="1" applyAlignment="1">
      <alignment horizontal="center"/>
    </xf>
    <xf numFmtId="165" fontId="0" fillId="34" borderId="0" xfId="0" applyNumberFormat="1" applyFill="1"/>
    <xf numFmtId="11" fontId="0" fillId="0" borderId="0" xfId="0" applyNumberFormat="1" applyAlignment="1">
      <alignment horizontal="center"/>
    </xf>
    <xf numFmtId="166" fontId="0" fillId="34" borderId="0" xfId="107" applyNumberFormat="1" applyFont="1" applyFill="1" applyAlignment="1">
      <alignment horizontal="center" vertical="center"/>
    </xf>
    <xf numFmtId="0" fontId="37" fillId="0" borderId="0" xfId="0" applyFont="1" applyAlignment="1">
      <alignment vertical="center"/>
    </xf>
    <xf numFmtId="0" fontId="39" fillId="0" borderId="0" xfId="43" applyFont="1" applyAlignment="1">
      <alignment vertical="center"/>
    </xf>
    <xf numFmtId="0" fontId="40" fillId="0" borderId="12" xfId="0" applyFont="1" applyBorder="1" applyAlignment="1">
      <alignment vertical="center"/>
    </xf>
    <xf numFmtId="0" fontId="41" fillId="35" borderId="15" xfId="106" applyBorder="1">
      <alignment horizontal="center" vertical="center" wrapText="1"/>
    </xf>
    <xf numFmtId="0" fontId="41" fillId="35" borderId="18" xfId="106" applyBorder="1">
      <alignment horizontal="center" vertical="center" wrapText="1"/>
    </xf>
    <xf numFmtId="0" fontId="39" fillId="0" borderId="0" xfId="43" applyFont="1" applyAlignment="1">
      <alignment horizontal="center" vertical="center"/>
    </xf>
    <xf numFmtId="0" fontId="38" fillId="0" borderId="0" xfId="0" applyFont="1" applyAlignment="1">
      <alignment vertical="center"/>
    </xf>
    <xf numFmtId="0" fontId="38" fillId="0" borderId="19" xfId="98" applyFill="1" applyBorder="1">
      <alignment horizontal="left" vertical="center" indent="1"/>
    </xf>
    <xf numFmtId="3" fontId="37" fillId="0" borderId="11" xfId="102" quotePrefix="1" applyFill="1">
      <alignment horizontal="right" vertical="center" indent="3"/>
    </xf>
    <xf numFmtId="1" fontId="39" fillId="0" borderId="0" xfId="43" applyNumberFormat="1" applyFont="1" applyAlignment="1">
      <alignment vertical="center"/>
    </xf>
    <xf numFmtId="49" fontId="41" fillId="35" borderId="20" xfId="97" applyBorder="1">
      <alignment horizontal="left" vertical="center" indent="1"/>
    </xf>
    <xf numFmtId="3" fontId="41" fillId="35" borderId="21" xfId="104" quotePrefix="1" applyBorder="1">
      <alignment horizontal="right" vertical="center" indent="3"/>
    </xf>
    <xf numFmtId="0" fontId="18" fillId="0" borderId="0" xfId="15" applyFont="1" applyAlignment="1">
      <alignment vertical="center"/>
    </xf>
    <xf numFmtId="1" fontId="39" fillId="0" borderId="0" xfId="43" applyNumberFormat="1" applyFont="1"/>
    <xf numFmtId="0" fontId="39" fillId="0" borderId="0" xfId="43" applyFont="1"/>
    <xf numFmtId="0" fontId="39" fillId="0" borderId="0" xfId="43" applyFont="1" applyAlignment="1">
      <alignment horizontal="center"/>
    </xf>
    <xf numFmtId="166" fontId="0" fillId="0" borderId="0" xfId="107" applyNumberFormat="1" applyFont="1" applyFill="1" applyAlignment="1">
      <alignment horizontal="center" vertical="center"/>
    </xf>
    <xf numFmtId="164" fontId="1" fillId="0" borderId="0" xfId="0" applyNumberFormat="1" applyFont="1" applyAlignment="1">
      <alignment horizontal="center"/>
    </xf>
    <xf numFmtId="0" fontId="41" fillId="35" borderId="17" xfId="106" applyBorder="1" applyAlignment="1">
      <alignment horizontal="left" vertical="center" wrapText="1"/>
    </xf>
    <xf numFmtId="166" fontId="0" fillId="0" borderId="0" xfId="107" applyNumberFormat="1" applyFont="1" applyAlignment="1">
      <alignment horizontal="center" vertical="center"/>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1" fontId="3" fillId="0" borderId="0" xfId="0" applyNumberFormat="1"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4" fontId="37" fillId="0" borderId="11" xfId="102" quotePrefix="1" applyNumberFormat="1" applyFill="1">
      <alignment horizontal="right" vertical="center" indent="3"/>
    </xf>
    <xf numFmtId="4" fontId="41" fillId="35" borderId="21" xfId="104" quotePrefix="1" applyNumberFormat="1" applyBorder="1">
      <alignment horizontal="right" vertical="center" indent="3"/>
    </xf>
    <xf numFmtId="0" fontId="37" fillId="0" borderId="0" xfId="0" applyFont="1"/>
    <xf numFmtId="0" fontId="36" fillId="0" borderId="0" xfId="2" applyAlignment="1">
      <alignment vertical="center"/>
    </xf>
    <xf numFmtId="0" fontId="33" fillId="0" borderId="0" xfId="3"/>
    <xf numFmtId="3" fontId="39" fillId="0" borderId="0" xfId="43" applyNumberFormat="1" applyFont="1"/>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31">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3" formatCode="#,##0"/>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3" formatCode="#,##0"/>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3" formatCode="#,##0"/>
      <fill>
        <patternFill patternType="none">
          <fgColor indexed="64"/>
          <bgColor indexed="65"/>
        </patternFill>
      </fill>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30"/>
      <tableStyleElement type="headerRow" dxfId="29"/>
      <tableStyleElement type="totalRow" dxfId="28"/>
      <tableStyleElement type="firstColumn" dxfId="27"/>
      <tableStyleElement type="firstRowStripe" dxfId="26"/>
      <tableStyleElement type="secondRowStripe" dxfId="25"/>
      <tableStyleElement type="firstHeaderCell" dxfId="24"/>
      <tableStyleElement type="lastHeaderCell" dxfId="23"/>
      <tableStyleElement type="firstTotalCell" dxfId="22"/>
      <tableStyleElement type="lastTotalCell" dxfId="21"/>
    </tableStyle>
    <tableStyle name="Dark Teal 4 -no total" pivot="0" count="7" xr9:uid="{715E95E6-B84B-410A-991C-67C9DAE55875}">
      <tableStyleElement type="wholeTable" dxfId="20"/>
      <tableStyleElement type="headerRow" dxfId="19"/>
      <tableStyleElement type="firstColumn" dxfId="18"/>
      <tableStyleElement type="firstRowStripe" dxfId="17"/>
      <tableStyleElement type="secondRowStripe" dxfId="16"/>
      <tableStyleElement type="firstHeaderCell" dxfId="15"/>
      <tableStyleElement type="lastHeaderCell" dxfId="1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2.xml"/><Relationship Id="rId7" Type="http://schemas.openxmlformats.org/officeDocument/2006/relationships/connections" Target="connections.xml"/><Relationship Id="rId2" Type="http://schemas.openxmlformats.org/officeDocument/2006/relationships/worksheet" Target="worksheets/sheet1.xml"/><Relationship Id="rId1" Type="http://schemas.openxmlformats.org/officeDocument/2006/relationships/chartsheet" Target="chartsheets/sheet1.xml"/><Relationship Id="rId6" Type="http://schemas.openxmlformats.org/officeDocument/2006/relationships/theme" Target="theme/theme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9.6736146616490507E-2"/>
          <c:w val="0.57489565783472929"/>
          <c:h val="0.72424752067029696"/>
        </c:manualLayout>
      </c:layout>
      <c:barChart>
        <c:barDir val="bar"/>
        <c:grouping val="clustered"/>
        <c:varyColors val="0"/>
        <c:ser>
          <c:idx val="4"/>
          <c:order val="0"/>
          <c:tx>
            <c:strRef>
              <c:f>'Graph Data'!$H$5</c:f>
              <c:strCache>
                <c:ptCount val="1"/>
                <c:pt idx="0">
                  <c:v>2018-2022</c:v>
                </c:pt>
              </c:strCache>
            </c:strRef>
          </c:tx>
          <c:spPr>
            <a:solidFill>
              <a:schemeClr val="tx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c:v>
                  </c:pt>
                  <c:pt idx="1">
                    <c:v>Northern Health Region  </c:v>
                  </c:pt>
                  <c:pt idx="2">
                    <c:v>Prairie Mountain Health (s)</c:v>
                  </c:pt>
                  <c:pt idx="3">
                    <c:v>Interlake-Eastern RHA  </c:v>
                  </c:pt>
                  <c:pt idx="4">
                    <c:v>Winnipeg RHA (b)</c:v>
                  </c:pt>
                  <c:pt idx="5">
                    <c:v>Southern Health-Santé Sud (s)</c:v>
                  </c:pt>
                </c:lvl>
                <c:lvl>
                  <c:pt idx="0">
                    <c:v>   </c:v>
                  </c:pt>
                </c:lvl>
              </c:multiLvlStrCache>
            </c:multiLvlStrRef>
          </c:cat>
          <c:val>
            <c:numRef>
              <c:f>'Graph Data'!$H$6:$H$11</c:f>
              <c:numCache>
                <c:formatCode>0.0000</c:formatCode>
                <c:ptCount val="6"/>
                <c:pt idx="0">
                  <c:v>6.0130473323000002</c:v>
                </c:pt>
                <c:pt idx="1">
                  <c:v>5.2301199622999999</c:v>
                </c:pt>
                <c:pt idx="2">
                  <c:v>2.7953762593999998</c:v>
                </c:pt>
                <c:pt idx="3">
                  <c:v>4.8900234915</c:v>
                </c:pt>
                <c:pt idx="4">
                  <c:v>7.4781204729999997</c:v>
                </c:pt>
                <c:pt idx="5">
                  <c:v>2.7976990321000001</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2013-2017</c:v>
                </c:pt>
              </c:strCache>
            </c:strRef>
          </c:tx>
          <c:spPr>
            <a:pattFill prst="wdUpDiag">
              <a:fgClr>
                <a:schemeClr val="tx1"/>
              </a:fgClr>
              <a:bgClr>
                <a:schemeClr val="bg1"/>
              </a:bgClr>
            </a:patt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c:v>
                  </c:pt>
                  <c:pt idx="2">
                    <c:v>Prairie Mountain Health (s)</c:v>
                  </c:pt>
                  <c:pt idx="3">
                    <c:v>Interlake-Eastern RHA  </c:v>
                  </c:pt>
                  <c:pt idx="4">
                    <c:v>Winnipeg RHA (b)</c:v>
                  </c:pt>
                  <c:pt idx="5">
                    <c:v>Southern Health-Santé Sud (s)</c:v>
                  </c:pt>
                </c:lvl>
                <c:lvl>
                  <c:pt idx="0">
                    <c:v>   </c:v>
                  </c:pt>
                </c:lvl>
              </c:multiLvlStrCache>
            </c:multiLvlStrRef>
          </c:cat>
          <c:val>
            <c:numRef>
              <c:f>'Graph Data'!$G$6:$G$11</c:f>
              <c:numCache>
                <c:formatCode>0.0000</c:formatCode>
                <c:ptCount val="6"/>
                <c:pt idx="0">
                  <c:v>3.7604661470999998</c:v>
                </c:pt>
                <c:pt idx="1">
                  <c:v>5.6818555552000003</c:v>
                </c:pt>
                <c:pt idx="2">
                  <c:v>1.4806384135999999</c:v>
                </c:pt>
                <c:pt idx="3">
                  <c:v>5.3102308369999998</c:v>
                </c:pt>
                <c:pt idx="4">
                  <c:v>4.3121831646000004</c:v>
                </c:pt>
                <c:pt idx="5">
                  <c:v>1.7572658198</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2008-2012</c:v>
                </c:pt>
              </c:strCache>
            </c:strRef>
          </c:tx>
          <c:spPr>
            <a:solidFill>
              <a:schemeClr val="accent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c:v>
                  </c:pt>
                  <c:pt idx="2">
                    <c:v>Prairie Mountain Health (s)</c:v>
                  </c:pt>
                  <c:pt idx="3">
                    <c:v>Interlake-Eastern RHA  </c:v>
                  </c:pt>
                  <c:pt idx="4">
                    <c:v>Winnipeg RHA (b)</c:v>
                  </c:pt>
                  <c:pt idx="5">
                    <c:v>Southern Health-Santé Sud (s)</c:v>
                  </c:pt>
                </c:lvl>
                <c:lvl>
                  <c:pt idx="0">
                    <c:v>   </c:v>
                  </c:pt>
                </c:lvl>
              </c:multiLvlStrCache>
            </c:multiLvlStrRef>
          </c:cat>
          <c:val>
            <c:numRef>
              <c:f>'Graph Data'!$F$6:$F$11</c:f>
              <c:numCache>
                <c:formatCode>0.0000</c:formatCode>
                <c:ptCount val="6"/>
                <c:pt idx="0">
                  <c:v>2.9685097522000001</c:v>
                </c:pt>
                <c:pt idx="1">
                  <c:v>3.6840495322</c:v>
                </c:pt>
                <c:pt idx="2">
                  <c:v>0</c:v>
                </c:pt>
                <c:pt idx="3">
                  <c:v>3.5679248081999999</c:v>
                </c:pt>
                <c:pt idx="4">
                  <c:v>3.6501983636999999</c:v>
                </c:pt>
                <c:pt idx="5">
                  <c:v>0</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10"/>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majorUnit val="1"/>
      </c:valAx>
      <c:spPr>
        <a:noFill/>
        <a:ln>
          <a:solidFill>
            <a:schemeClr val="tx1"/>
          </a:solidFill>
        </a:ln>
      </c:spPr>
    </c:plotArea>
    <c:legend>
      <c:legendPos val="r"/>
      <c:layout>
        <c:manualLayout>
          <c:xMode val="edge"/>
          <c:yMode val="edge"/>
          <c:x val="0.76494782233287228"/>
          <c:y val="0.11720252141103668"/>
          <c:w val="0.1709606833002516"/>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opioid-related mortality rate by Manitoba health region for the periods 2008–2012, 2013–2017, and 2018–2022. Values are based on the age- and sex-adjusted average annual rate of death (age 10+).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3.17123E-7</cdr:y>
    </cdr:from>
    <cdr:to>
      <cdr:x>1</cdr:x>
      <cdr:y>0.07336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78864" cy="462641"/>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3.35: Opioid Mortality Rate by Health Region, 2008-2012, 2013-2017, and 2018-2022</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rate of death per 100,000 residents (age 10+)</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3" dataDxfId="11" headerRowBorderDxfId="12" tableBorderDxfId="10" headerRowCellStyle="Column titles white border">
  <tableColumns count="10">
    <tableColumn id="1" xr3:uid="{13204934-9070-47FA-BCE4-2E126490146A}" name="Health Region" dataDxfId="9"/>
    <tableColumn id="2" xr3:uid="{9D13B654-D55D-4E61-A4A1-B01F394BFA69}" name="Count_x000a_(2008-2012)" dataDxfId="8" dataCellStyle="Data - counts"/>
    <tableColumn id="3" xr3:uid="{E609746C-577D-448D-A2D5-107C5EC3FC4F}" name="Crude Rate _x000a_(2008-2012)" dataDxfId="7" dataCellStyle="Data - counts"/>
    <tableColumn id="9" xr3:uid="{E533163E-0B38-4D72-A5E4-7C9E8DE92DB0}" name="Adjusted Rate _x000a_(2008-2012)" dataDxfId="6" dataCellStyle="Data - counts"/>
    <tableColumn id="4" xr3:uid="{E905B87B-6CF6-472D-A463-4DD4DF0F4579}" name="Count_x000a_(2013-2017)" dataDxfId="5" dataCellStyle="Data - counts"/>
    <tableColumn id="5" xr3:uid="{42AC696E-0C0F-41CD-87FE-48FEB719A977}" name="Crude Rate _x000a_(2013-2017)" dataDxfId="4" dataCellStyle="Data - counts"/>
    <tableColumn id="10" xr3:uid="{9B6946B1-8EB7-4F82-B7C6-45A6E18E0B8E}" name="Adjusted Rate _x000a_(2013-2017)" dataDxfId="3" dataCellStyle="Data - counts"/>
    <tableColumn id="6" xr3:uid="{98A3EF03-EBD3-4B5B-968D-B7D8D08DA0B7}" name="Count_x000a_(2018-2022)" dataDxfId="2" dataCellStyle="Data - counts"/>
    <tableColumn id="7" xr3:uid="{207C225F-DEFE-422A-B44A-EF5A1D5B5E9B}" name="Crude Rate _x000a_(2018-2022)" dataDxfId="1" dataCellStyle="Data - counts"/>
    <tableColumn id="12" xr3:uid="{99B711D0-E2B7-4818-8B64-BF6600B64A94}" name="Adjusted Rate _x000a_(2018-2022)" dataDxfId="0" dataCellStyle="Data - counts"/>
  </tableColumns>
  <tableStyleInfo name="Dark Teal 4"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8" Type="http://schemas.openxmlformats.org/officeDocument/2006/relationships/queryTable" Target="../queryTables/queryTable7.xml"/><Relationship Id="rId3" Type="http://schemas.openxmlformats.org/officeDocument/2006/relationships/queryTable" Target="../queryTables/queryTable2.xml"/><Relationship Id="rId7" Type="http://schemas.openxmlformats.org/officeDocument/2006/relationships/queryTable" Target="../queryTables/queryTable6.xml"/><Relationship Id="rId2" Type="http://schemas.openxmlformats.org/officeDocument/2006/relationships/queryTable" Target="../queryTables/queryTable1.xml"/><Relationship Id="rId1" Type="http://schemas.openxmlformats.org/officeDocument/2006/relationships/printerSettings" Target="../printerSettings/printerSettings4.bin"/><Relationship Id="rId6" Type="http://schemas.openxmlformats.org/officeDocument/2006/relationships/queryTable" Target="../queryTables/queryTable5.xml"/><Relationship Id="rId5" Type="http://schemas.openxmlformats.org/officeDocument/2006/relationships/queryTable" Target="../queryTables/queryTable4.xml"/><Relationship Id="rId4" Type="http://schemas.openxmlformats.org/officeDocument/2006/relationships/queryTable" Target="../queryTables/query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6"/>
  <sheetViews>
    <sheetView showGridLines="0" zoomScale="90" zoomScaleNormal="90" workbookViewId="0"/>
  </sheetViews>
  <sheetFormatPr defaultColWidth="9.33203125" defaultRowHeight="15" x14ac:dyDescent="0.25"/>
  <cols>
    <col min="1" max="1" width="39.5546875" style="45" customWidth="1"/>
    <col min="2" max="2" width="20.77734375" style="44" customWidth="1"/>
    <col min="3" max="7" width="20.77734375" style="45" customWidth="1"/>
    <col min="8" max="8" width="20.77734375" style="44" customWidth="1"/>
    <col min="9" max="10" width="20.77734375" style="45" customWidth="1"/>
    <col min="11" max="12" width="10.5546875" style="45" customWidth="1"/>
    <col min="13" max="16384" width="9.33203125" style="45"/>
  </cols>
  <sheetData>
    <row r="1" spans="1:18" s="32" customFormat="1" ht="18.899999999999999" customHeight="1" x14ac:dyDescent="0.3">
      <c r="A1" s="68" t="s">
        <v>95</v>
      </c>
      <c r="B1" s="31"/>
      <c r="C1" s="31"/>
      <c r="D1" s="31"/>
      <c r="E1" s="31"/>
      <c r="F1" s="31"/>
      <c r="G1" s="31"/>
      <c r="H1" s="31"/>
      <c r="I1" s="31"/>
      <c r="J1" s="31"/>
      <c r="K1" s="31"/>
      <c r="L1" s="31"/>
    </row>
    <row r="2" spans="1:18" s="32" customFormat="1" ht="18.899999999999999" customHeight="1" x14ac:dyDescent="0.3">
      <c r="A2" s="1" t="s">
        <v>98</v>
      </c>
      <c r="B2" s="33"/>
      <c r="C2" s="33"/>
      <c r="D2" s="33"/>
      <c r="E2" s="33"/>
      <c r="F2" s="33"/>
      <c r="G2" s="33"/>
      <c r="H2" s="33"/>
      <c r="I2" s="33"/>
      <c r="J2" s="33"/>
      <c r="K2" s="31"/>
      <c r="L2" s="31"/>
    </row>
    <row r="3" spans="1:18" s="36" customFormat="1" ht="54" customHeight="1" x14ac:dyDescent="0.3">
      <c r="A3" s="49" t="s">
        <v>91</v>
      </c>
      <c r="B3" s="34" t="s">
        <v>92</v>
      </c>
      <c r="C3" s="34" t="s">
        <v>99</v>
      </c>
      <c r="D3" s="34" t="s">
        <v>100</v>
      </c>
      <c r="E3" s="34" t="s">
        <v>93</v>
      </c>
      <c r="F3" s="34" t="s">
        <v>101</v>
      </c>
      <c r="G3" s="34" t="s">
        <v>102</v>
      </c>
      <c r="H3" s="34" t="s">
        <v>94</v>
      </c>
      <c r="I3" s="34" t="s">
        <v>103</v>
      </c>
      <c r="J3" s="35" t="s">
        <v>104</v>
      </c>
      <c r="Q3" s="37"/>
      <c r="R3" s="37"/>
    </row>
    <row r="4" spans="1:18" s="32" customFormat="1" ht="18.899999999999999" customHeight="1" x14ac:dyDescent="0.3">
      <c r="A4" s="38" t="s">
        <v>55</v>
      </c>
      <c r="B4" s="39" t="s">
        <v>84</v>
      </c>
      <c r="C4" s="65" t="s">
        <v>84</v>
      </c>
      <c r="D4" s="65" t="s">
        <v>84</v>
      </c>
      <c r="E4" s="39">
        <v>15</v>
      </c>
      <c r="F4" s="65">
        <v>1.8223123929</v>
      </c>
      <c r="G4" s="65">
        <v>1.7572658198</v>
      </c>
      <c r="H4" s="39">
        <v>24</v>
      </c>
      <c r="I4" s="65">
        <v>2.6572952719999998</v>
      </c>
      <c r="J4" s="65">
        <v>2.7976990321000001</v>
      </c>
    </row>
    <row r="5" spans="1:18" s="32" customFormat="1" ht="18.899999999999999" customHeight="1" x14ac:dyDescent="0.3">
      <c r="A5" s="38" t="s">
        <v>50</v>
      </c>
      <c r="B5" s="39">
        <v>122</v>
      </c>
      <c r="C5" s="65">
        <v>3.9164298083000002</v>
      </c>
      <c r="D5" s="65">
        <v>3.6501983636999999</v>
      </c>
      <c r="E5" s="39">
        <v>156</v>
      </c>
      <c r="F5" s="65">
        <v>4.6349349905999997</v>
      </c>
      <c r="G5" s="65">
        <v>4.3121831646000004</v>
      </c>
      <c r="H5" s="39">
        <v>279</v>
      </c>
      <c r="I5" s="65">
        <v>7.9014891049999996</v>
      </c>
      <c r="J5" s="65">
        <v>7.4781204729999997</v>
      </c>
    </row>
    <row r="6" spans="1:18" s="32" customFormat="1" ht="18.899999999999999" customHeight="1" x14ac:dyDescent="0.3">
      <c r="A6" s="38" t="s">
        <v>31</v>
      </c>
      <c r="B6" s="39">
        <v>20</v>
      </c>
      <c r="C6" s="65">
        <v>3.7324853127000002</v>
      </c>
      <c r="D6" s="65">
        <v>3.5679248081999999</v>
      </c>
      <c r="E6" s="39">
        <v>29</v>
      </c>
      <c r="F6" s="65">
        <v>5.1490288754</v>
      </c>
      <c r="G6" s="65">
        <v>5.3102308369999998</v>
      </c>
      <c r="H6" s="39">
        <v>26</v>
      </c>
      <c r="I6" s="65">
        <v>4.3970465376999996</v>
      </c>
      <c r="J6" s="65">
        <v>4.8900234915</v>
      </c>
    </row>
    <row r="7" spans="1:18" s="32" customFormat="1" ht="18.899999999999999" customHeight="1" x14ac:dyDescent="0.3">
      <c r="A7" s="38" t="s">
        <v>53</v>
      </c>
      <c r="B7" s="39" t="s">
        <v>84</v>
      </c>
      <c r="C7" s="65" t="s">
        <v>84</v>
      </c>
      <c r="D7" s="65" t="s">
        <v>84</v>
      </c>
      <c r="E7" s="39">
        <v>11</v>
      </c>
      <c r="F7" s="65">
        <v>1.4922093108000001</v>
      </c>
      <c r="G7" s="65">
        <v>1.4806384135999999</v>
      </c>
      <c r="H7" s="39">
        <v>20</v>
      </c>
      <c r="I7" s="65">
        <v>2.6392919307999998</v>
      </c>
      <c r="J7" s="65">
        <v>2.7953762593999998</v>
      </c>
    </row>
    <row r="8" spans="1:18" s="32" customFormat="1" ht="18.899999999999999" customHeight="1" x14ac:dyDescent="0.3">
      <c r="A8" s="38" t="s">
        <v>51</v>
      </c>
      <c r="B8" s="39">
        <v>12</v>
      </c>
      <c r="C8" s="65">
        <v>4.1508272252999996</v>
      </c>
      <c r="D8" s="65">
        <v>3.6840495322</v>
      </c>
      <c r="E8" s="39">
        <v>18</v>
      </c>
      <c r="F8" s="65">
        <v>5.9641356641999996</v>
      </c>
      <c r="G8" s="65">
        <v>5.6818555552000003</v>
      </c>
      <c r="H8" s="39">
        <v>16</v>
      </c>
      <c r="I8" s="65">
        <v>5.1501924884000001</v>
      </c>
      <c r="J8" s="65">
        <v>5.2301199622999999</v>
      </c>
      <c r="Q8" s="40"/>
    </row>
    <row r="9" spans="1:18" s="32" customFormat="1" ht="18.899999999999999" customHeight="1" x14ac:dyDescent="0.3">
      <c r="A9" s="41" t="s">
        <v>29</v>
      </c>
      <c r="B9" s="42">
        <v>171</v>
      </c>
      <c r="C9" s="66">
        <v>3.1466024145999998</v>
      </c>
      <c r="D9" s="66">
        <v>2.9685097522000001</v>
      </c>
      <c r="E9" s="42">
        <v>230</v>
      </c>
      <c r="F9" s="66">
        <v>3.9529726869999999</v>
      </c>
      <c r="G9" s="66">
        <v>3.7604661470999998</v>
      </c>
      <c r="H9" s="42">
        <v>368</v>
      </c>
      <c r="I9" s="66">
        <v>6.0130473323000002</v>
      </c>
      <c r="J9" s="66">
        <v>6.0130473323000002</v>
      </c>
    </row>
    <row r="10" spans="1:18" ht="18.899999999999999" customHeight="1" x14ac:dyDescent="0.25">
      <c r="A10" s="43" t="s">
        <v>83</v>
      </c>
    </row>
    <row r="11" spans="1:18" x14ac:dyDescent="0.25">
      <c r="B11" s="45"/>
      <c r="H11" s="45"/>
    </row>
    <row r="12" spans="1:18" x14ac:dyDescent="0.25">
      <c r="A12" s="67" t="s">
        <v>105</v>
      </c>
      <c r="B12" s="46"/>
      <c r="C12" s="46"/>
      <c r="D12" s="46"/>
      <c r="E12" s="46"/>
      <c r="F12" s="46"/>
      <c r="G12" s="46"/>
      <c r="H12" s="46"/>
      <c r="I12" s="46"/>
      <c r="J12" s="46"/>
    </row>
    <row r="13" spans="1:18" x14ac:dyDescent="0.25">
      <c r="B13" s="45"/>
      <c r="H13" s="45"/>
    </row>
    <row r="14" spans="1:18" ht="15.6" x14ac:dyDescent="0.3">
      <c r="A14" s="69" t="s">
        <v>106</v>
      </c>
      <c r="B14" s="45"/>
      <c r="H14" s="45"/>
    </row>
    <row r="15" spans="1:18" x14ac:dyDescent="0.25">
      <c r="G15" s="70"/>
    </row>
    <row r="16" spans="1:18" x14ac:dyDescent="0.25">
      <c r="E16" s="70"/>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E16"/>
  <sheetViews>
    <sheetView workbookViewId="0">
      <selection activeCell="D30" sqref="D30"/>
    </sheetView>
  </sheetViews>
  <sheetFormatPr defaultRowHeight="14.4" x14ac:dyDescent="0.3"/>
  <cols>
    <col min="1" max="1" width="5.88671875" customWidth="1"/>
    <col min="2" max="2" width="25.5546875" style="21" customWidth="1"/>
    <col min="4" max="4" width="11.88671875" style="22" bestFit="1" customWidth="1"/>
    <col min="5" max="5" width="26.5546875" style="21" customWidth="1"/>
    <col min="6" max="6" width="10.44140625" style="8" customWidth="1"/>
    <col min="7" max="7" width="23.109375" style="8" customWidth="1"/>
    <col min="8" max="8" width="11.44140625" style="8" customWidth="1"/>
    <col min="9" max="10" width="11.44140625" style="12" customWidth="1"/>
    <col min="11" max="11" width="15.109375" style="12" customWidth="1"/>
    <col min="12" max="12" width="2.5546875" style="12" customWidth="1"/>
    <col min="13" max="13" width="9.109375" style="16" bestFit="1" customWidth="1"/>
    <col min="14" max="14" width="11.6640625" style="14"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1" x14ac:dyDescent="0.3">
      <c r="B1" s="21" t="str">
        <f>'Raw Data'!B4</f>
        <v>Crude and Age &amp; Sex Adjusted Average Annual Rates of Death Due to Opioid Poisoning by Regions, 2008-2012, 2013-2017 and 2018-2022(ref), per 100000 age 10+</v>
      </c>
    </row>
    <row r="3" spans="1:31" x14ac:dyDescent="0.3">
      <c r="B3" s="21" t="str">
        <f>'Raw Data'!B6</f>
        <v xml:space="preserve">date:  February 11, 2025 </v>
      </c>
    </row>
    <row r="4" spans="1:31" x14ac:dyDescent="0.3">
      <c r="AD4"/>
      <c r="AE4"/>
    </row>
    <row r="5" spans="1:31" s="3" customFormat="1" x14ac:dyDescent="0.3">
      <c r="A5" s="3" t="s">
        <v>78</v>
      </c>
      <c r="B5" s="2" t="s">
        <v>56</v>
      </c>
      <c r="C5" s="3" t="s">
        <v>34</v>
      </c>
      <c r="D5" s="23" t="s">
        <v>80</v>
      </c>
      <c r="E5" s="2" t="s">
        <v>81</v>
      </c>
      <c r="F5" s="7" t="s">
        <v>88</v>
      </c>
      <c r="G5" s="7" t="s">
        <v>89</v>
      </c>
      <c r="H5" s="7" t="s">
        <v>90</v>
      </c>
      <c r="I5" s="13"/>
      <c r="J5" s="17" t="s">
        <v>79</v>
      </c>
      <c r="K5" s="14"/>
    </row>
    <row r="6" spans="1:31" x14ac:dyDescent="0.3">
      <c r="A6">
        <v>6</v>
      </c>
      <c r="B6" s="24" t="s">
        <v>35</v>
      </c>
      <c r="C6" t="str">
        <f>IF('Raw Data'!BC14&lt;0,CONCATENATE("(",-1*'Raw Data'!BC14,")"),'Raw Data'!BC14)</f>
        <v xml:space="preserve"> </v>
      </c>
      <c r="D6" s="25" t="s">
        <v>30</v>
      </c>
      <c r="E6" s="21" t="str">
        <f t="shared" ref="E6:E11" si="0">CONCATENATE(B6)&amp; (C6)</f>
        <v xml:space="preserve">Manitoba  </v>
      </c>
      <c r="F6" s="48">
        <f>'Raw Data'!E14</f>
        <v>2.9685097522000001</v>
      </c>
      <c r="G6" s="48">
        <f>'Raw Data'!Q14</f>
        <v>3.7604661470999998</v>
      </c>
      <c r="H6" s="48">
        <f>'Raw Data'!AC14</f>
        <v>6.0130473323000002</v>
      </c>
      <c r="J6" s="17">
        <v>8</v>
      </c>
      <c r="K6" s="15" t="s">
        <v>45</v>
      </c>
      <c r="L6" s="26"/>
      <c r="M6"/>
      <c r="N6" s="24"/>
      <c r="S6" s="6"/>
      <c r="T6" s="6"/>
      <c r="U6" s="6"/>
      <c r="AA6"/>
      <c r="AB6"/>
      <c r="AC6"/>
      <c r="AD6"/>
      <c r="AE6"/>
    </row>
    <row r="7" spans="1:31" x14ac:dyDescent="0.3">
      <c r="A7">
        <v>5</v>
      </c>
      <c r="B7" s="24" t="s">
        <v>51</v>
      </c>
      <c r="C7" t="str">
        <f>IF('Raw Data'!BC12&lt;0,CONCATENATE("(",-1*'Raw Data'!BC12,")"),'Raw Data'!BC12)</f>
        <v xml:space="preserve"> </v>
      </c>
      <c r="D7"/>
      <c r="E7" s="21" t="str">
        <f t="shared" si="0"/>
        <v xml:space="preserve">Northern Health Region  </v>
      </c>
      <c r="F7" s="48">
        <f>'Raw Data'!E12</f>
        <v>3.6840495322</v>
      </c>
      <c r="G7" s="48">
        <f>'Raw Data'!Q12</f>
        <v>5.6818555552000003</v>
      </c>
      <c r="H7" s="48">
        <f>'Raw Data'!AC12</f>
        <v>5.2301199622999999</v>
      </c>
      <c r="J7" s="17">
        <v>9</v>
      </c>
      <c r="K7" s="14" t="s">
        <v>46</v>
      </c>
      <c r="L7" s="26"/>
      <c r="M7"/>
      <c r="N7" s="24"/>
      <c r="S7" s="6"/>
      <c r="T7" s="6"/>
      <c r="U7" s="6"/>
      <c r="AA7"/>
      <c r="AB7"/>
      <c r="AC7"/>
      <c r="AD7"/>
      <c r="AE7"/>
    </row>
    <row r="8" spans="1:31" x14ac:dyDescent="0.3">
      <c r="A8">
        <v>4</v>
      </c>
      <c r="B8" s="24" t="s">
        <v>53</v>
      </c>
      <c r="C8" t="s">
        <v>85</v>
      </c>
      <c r="D8"/>
      <c r="E8" s="21" t="str">
        <f t="shared" si="0"/>
        <v>Prairie Mountain Health (s)</v>
      </c>
      <c r="F8" s="48">
        <f>'Raw Data'!E11</f>
        <v>0</v>
      </c>
      <c r="G8" s="48">
        <f>'Raw Data'!Q11</f>
        <v>1.4806384135999999</v>
      </c>
      <c r="H8" s="48">
        <f>'Raw Data'!AC11</f>
        <v>2.7953762593999998</v>
      </c>
      <c r="J8" s="17">
        <v>10</v>
      </c>
      <c r="K8" s="14" t="s">
        <v>48</v>
      </c>
      <c r="L8" s="26"/>
      <c r="M8"/>
      <c r="N8" s="24"/>
      <c r="S8" s="6"/>
      <c r="T8" s="6"/>
      <c r="U8" s="6"/>
      <c r="AA8"/>
      <c r="AB8"/>
      <c r="AC8"/>
      <c r="AD8"/>
      <c r="AE8"/>
    </row>
    <row r="9" spans="1:31" x14ac:dyDescent="0.3">
      <c r="A9">
        <v>3</v>
      </c>
      <c r="B9" s="24" t="s">
        <v>52</v>
      </c>
      <c r="C9" t="str">
        <f>IF('Raw Data'!BC10&lt;0,CONCATENATE("(",-1*'Raw Data'!BC10,")"),'Raw Data'!BC10)</f>
        <v xml:space="preserve"> </v>
      </c>
      <c r="D9"/>
      <c r="E9" s="21" t="str">
        <f t="shared" si="0"/>
        <v xml:space="preserve">Interlake-Eastern RHA  </v>
      </c>
      <c r="F9" s="48">
        <f>'Raw Data'!E10</f>
        <v>3.5679248081999999</v>
      </c>
      <c r="G9" s="48">
        <f>'Raw Data'!Q10</f>
        <v>5.3102308369999998</v>
      </c>
      <c r="H9" s="48">
        <f>'Raw Data'!AC10</f>
        <v>4.8900234915</v>
      </c>
      <c r="J9" s="17">
        <v>11</v>
      </c>
      <c r="K9" s="14" t="s">
        <v>47</v>
      </c>
      <c r="L9" s="26"/>
      <c r="M9"/>
      <c r="N9" s="24"/>
      <c r="S9" s="6"/>
      <c r="T9" s="6"/>
      <c r="U9" s="6"/>
      <c r="AA9"/>
      <c r="AB9"/>
      <c r="AC9"/>
      <c r="AD9"/>
      <c r="AE9"/>
    </row>
    <row r="10" spans="1:31" x14ac:dyDescent="0.3">
      <c r="A10">
        <v>2</v>
      </c>
      <c r="B10" s="24" t="s">
        <v>54</v>
      </c>
      <c r="C10" t="str">
        <f>IF('Raw Data'!BC9&lt;0,CONCATENATE("(",-1*'Raw Data'!BC9,")"),'Raw Data'!BC9)</f>
        <v>(b)</v>
      </c>
      <c r="D10"/>
      <c r="E10" s="21" t="str">
        <f t="shared" si="0"/>
        <v>Winnipeg RHA (b)</v>
      </c>
      <c r="F10" s="48">
        <f>'Raw Data'!E9</f>
        <v>3.6501983636999999</v>
      </c>
      <c r="G10" s="48">
        <f>'Raw Data'!Q9</f>
        <v>4.3121831646000004</v>
      </c>
      <c r="H10" s="48">
        <f>'Raw Data'!AC9</f>
        <v>7.4781204729999997</v>
      </c>
      <c r="J10" s="17">
        <v>12</v>
      </c>
      <c r="K10" s="14" t="s">
        <v>49</v>
      </c>
      <c r="L10" s="26"/>
      <c r="M10"/>
      <c r="N10" s="24"/>
      <c r="S10" s="6"/>
      <c r="T10" s="6"/>
      <c r="U10" s="6"/>
      <c r="AA10"/>
      <c r="AB10"/>
      <c r="AC10"/>
      <c r="AD10"/>
      <c r="AE10"/>
    </row>
    <row r="11" spans="1:31" x14ac:dyDescent="0.3">
      <c r="A11">
        <v>1</v>
      </c>
      <c r="B11" s="24" t="s">
        <v>55</v>
      </c>
      <c r="C11" t="str">
        <f>IF('Raw Data'!BC8&lt;0,CONCATENATE("(",-1*'Raw Data'!BC8,")"),'Raw Data'!BC8)</f>
        <v>(s)</v>
      </c>
      <c r="D11"/>
      <c r="E11" s="21" t="str">
        <f t="shared" si="0"/>
        <v>Southern Health-Santé Sud (s)</v>
      </c>
      <c r="F11" s="48" t="str">
        <f>'Raw Data'!E8</f>
        <v xml:space="preserve"> </v>
      </c>
      <c r="G11" s="48">
        <f>'Raw Data'!Q8</f>
        <v>1.7572658198</v>
      </c>
      <c r="H11" s="48">
        <f>'Raw Data'!AC8</f>
        <v>2.7976990321000001</v>
      </c>
      <c r="J11" s="17">
        <v>14</v>
      </c>
      <c r="K11" s="15" t="s">
        <v>32</v>
      </c>
      <c r="L11" s="26"/>
      <c r="M11"/>
      <c r="N11" s="24"/>
      <c r="S11" s="6"/>
      <c r="T11" s="6"/>
      <c r="U11" s="6"/>
      <c r="AA11"/>
      <c r="AB11"/>
      <c r="AC11"/>
      <c r="AD11"/>
      <c r="AE11"/>
    </row>
    <row r="12" spans="1:31" x14ac:dyDescent="0.3">
      <c r="D12" s="25"/>
      <c r="O12" s="26"/>
      <c r="AD12"/>
      <c r="AE12"/>
    </row>
    <row r="13" spans="1:31" x14ac:dyDescent="0.3">
      <c r="O13" s="26"/>
      <c r="AD13"/>
      <c r="AE13"/>
    </row>
    <row r="14" spans="1:31" x14ac:dyDescent="0.3">
      <c r="L14" s="16"/>
      <c r="M14" s="14"/>
      <c r="N14"/>
      <c r="U14" s="6"/>
      <c r="AE14"/>
    </row>
    <row r="15" spans="1:31" x14ac:dyDescent="0.3">
      <c r="L15" s="16"/>
      <c r="M15" s="14"/>
      <c r="N15"/>
      <c r="U15" s="6"/>
      <c r="AE15"/>
    </row>
    <row r="16" spans="1:31" x14ac:dyDescent="0.3">
      <c r="J16" s="6"/>
    </row>
  </sheetData>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S14"/>
  <sheetViews>
    <sheetView topLeftCell="AQ1" workbookViewId="0">
      <selection activeCell="AY28" sqref="AY28"/>
    </sheetView>
  </sheetViews>
  <sheetFormatPr defaultColWidth="8.88671875" defaultRowHeight="14.4" x14ac:dyDescent="0.3"/>
  <cols>
    <col min="1" max="1" width="12.33203125" style="3" customWidth="1"/>
    <col min="2" max="2" width="29.88671875" customWidth="1"/>
    <col min="3" max="3" width="16.44140625" style="11" customWidth="1"/>
    <col min="4" max="4" width="14.5546875" style="11" customWidth="1"/>
    <col min="5" max="5" width="12.44140625" style="19" bestFit="1" customWidth="1"/>
    <col min="6" max="6" width="10.6640625" style="19" customWidth="1"/>
    <col min="7" max="7" width="11.5546875" style="19" customWidth="1"/>
    <col min="8" max="8" width="7.6640625" style="19" customWidth="1"/>
    <col min="9" max="9" width="12.5546875" style="19" bestFit="1" customWidth="1"/>
    <col min="10" max="10" width="11" style="19" customWidth="1"/>
    <col min="11" max="11" width="11.6640625" style="19" customWidth="1"/>
    <col min="12" max="12" width="5.88671875" style="19" customWidth="1"/>
    <col min="13" max="13" width="9.109375" style="19" customWidth="1"/>
    <col min="14" max="14" width="10" style="19" customWidth="1"/>
    <col min="15" max="15" width="13.109375" style="19" customWidth="1"/>
    <col min="16" max="16" width="15" style="19" customWidth="1"/>
    <col min="17" max="17" width="12.88671875" style="19" bestFit="1" customWidth="1"/>
    <col min="18" max="18" width="11.109375" style="19" customWidth="1"/>
    <col min="19" max="19" width="12" style="19" customWidth="1"/>
    <col min="20" max="20" width="8.109375" style="19" customWidth="1"/>
    <col min="21" max="21" width="13" style="19" bestFit="1" customWidth="1"/>
    <col min="22" max="22" width="11.44140625" style="19" customWidth="1"/>
    <col min="23" max="23" width="12.109375" style="19" customWidth="1"/>
    <col min="24" max="24" width="6.33203125" style="19" customWidth="1"/>
    <col min="25" max="25" width="9.5546875" style="19" customWidth="1"/>
    <col min="26" max="26" width="10.33203125" style="19" customWidth="1"/>
    <col min="27" max="27" width="13.109375" style="19" customWidth="1"/>
    <col min="28" max="28" width="14.5546875" style="19" customWidth="1"/>
    <col min="29" max="29" width="12.88671875" style="19" bestFit="1" customWidth="1"/>
    <col min="30" max="30" width="11.109375" style="19" customWidth="1"/>
    <col min="31" max="31" width="12" style="19" customWidth="1"/>
    <col min="32" max="32" width="8.109375" style="19" customWidth="1"/>
    <col min="33" max="33" width="13" style="19" bestFit="1" customWidth="1"/>
    <col min="34" max="34" width="11.44140625" style="19" customWidth="1"/>
    <col min="35" max="35" width="12.109375" style="19" customWidth="1"/>
    <col min="36" max="36" width="6.33203125" style="19" customWidth="1"/>
    <col min="37" max="37" width="9.5546875" style="19" customWidth="1"/>
    <col min="38" max="38" width="10.33203125" style="19" customWidth="1"/>
    <col min="39" max="39" width="12.5546875" style="19" customWidth="1"/>
    <col min="40" max="40" width="10.6640625" style="19" customWidth="1"/>
    <col min="41" max="41" width="14" style="19" customWidth="1"/>
    <col min="42" max="42" width="14.88671875" style="19" customWidth="1"/>
    <col min="43" max="43" width="12.109375" style="19" customWidth="1"/>
    <col min="44" max="44" width="10.33203125" style="19" customWidth="1"/>
    <col min="45" max="45" width="13.5546875" style="19" customWidth="1"/>
    <col min="46" max="46" width="14.44140625" style="19" customWidth="1"/>
    <col min="47" max="49" width="8.88671875" style="6" customWidth="1"/>
    <col min="50" max="55" width="13" style="6" customWidth="1"/>
    <col min="56" max="58" width="15" style="47" customWidth="1"/>
    <col min="59" max="59" width="13" style="6" customWidth="1"/>
    <col min="60" max="75" width="8.88671875" style="6"/>
  </cols>
  <sheetData>
    <row r="1" spans="1:97" s="5" customFormat="1" x14ac:dyDescent="0.3">
      <c r="A1" s="9"/>
      <c r="C1" s="10"/>
      <c r="D1" s="10"/>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20"/>
      <c r="AV1" s="20"/>
      <c r="AW1" s="20"/>
      <c r="AX1" s="20"/>
      <c r="AY1" s="20"/>
      <c r="AZ1" s="20"/>
      <c r="BA1" s="20"/>
      <c r="BB1" s="20"/>
      <c r="BC1" s="20"/>
      <c r="BD1" s="30"/>
      <c r="BE1" s="30"/>
      <c r="BF1" s="30"/>
      <c r="BG1" s="20"/>
      <c r="BH1" s="20"/>
      <c r="BI1" s="20"/>
      <c r="BJ1" s="20"/>
      <c r="BK1" s="20"/>
      <c r="BL1" s="20"/>
      <c r="BM1" s="20"/>
      <c r="BN1" s="20"/>
      <c r="BO1" s="20"/>
      <c r="BP1" s="20"/>
      <c r="BQ1" s="20"/>
      <c r="BR1" s="20"/>
      <c r="BS1" s="20"/>
      <c r="BT1" s="20"/>
      <c r="BU1" s="20"/>
      <c r="BV1" s="20"/>
      <c r="BW1" s="20"/>
    </row>
    <row r="2" spans="1:97" s="5" customFormat="1" x14ac:dyDescent="0.3">
      <c r="A2" s="9"/>
      <c r="C2" s="28"/>
      <c r="D2" s="10"/>
      <c r="E2" s="18"/>
      <c r="F2" s="18"/>
      <c r="G2" s="18"/>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20"/>
      <c r="AV2" s="20"/>
      <c r="AW2" s="20"/>
      <c r="AX2" s="20"/>
      <c r="AY2" s="20"/>
      <c r="AZ2" s="20"/>
      <c r="BA2" s="20"/>
      <c r="BB2" s="20"/>
      <c r="BC2" s="20"/>
      <c r="BD2" s="30"/>
      <c r="BE2" s="30"/>
      <c r="BF2" s="30"/>
      <c r="BG2" s="20"/>
      <c r="BH2" s="20"/>
      <c r="BI2" s="20"/>
      <c r="BJ2" s="20"/>
      <c r="BK2" s="20"/>
      <c r="BL2" s="20"/>
      <c r="BM2" s="20"/>
      <c r="BN2" s="20"/>
      <c r="BO2" s="20"/>
      <c r="BP2" s="20"/>
      <c r="BQ2" s="20"/>
      <c r="BR2" s="20"/>
      <c r="BS2" s="20"/>
      <c r="BT2" s="20"/>
      <c r="BU2" s="20"/>
      <c r="BV2" s="20"/>
      <c r="BW2" s="20"/>
    </row>
    <row r="3" spans="1:97" x14ac:dyDescent="0.3">
      <c r="A3" s="9"/>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c r="BQ3" s="11"/>
      <c r="BR3" s="11"/>
      <c r="BS3" s="11"/>
      <c r="BT3" s="11"/>
      <c r="BU3" s="11"/>
      <c r="BV3" s="11"/>
      <c r="BW3" s="11"/>
      <c r="BX3" s="11"/>
      <c r="BY3" s="11"/>
      <c r="BZ3" s="11"/>
      <c r="CA3" s="11"/>
      <c r="CB3" s="11"/>
      <c r="CC3" s="11"/>
      <c r="CD3" s="11"/>
      <c r="CE3" s="11"/>
      <c r="CF3" s="11"/>
      <c r="CG3" s="11"/>
      <c r="CH3" s="11"/>
      <c r="CI3" s="11"/>
      <c r="CJ3" s="11"/>
      <c r="CK3" s="11"/>
      <c r="CL3" s="11"/>
      <c r="CM3" s="11"/>
      <c r="CN3" s="11"/>
      <c r="CO3" s="11"/>
      <c r="CP3" s="11"/>
      <c r="CQ3" s="11"/>
      <c r="CR3" s="11"/>
      <c r="CS3" s="11"/>
    </row>
    <row r="4" spans="1:97" x14ac:dyDescent="0.3">
      <c r="A4" s="9"/>
      <c r="B4" t="s">
        <v>96</v>
      </c>
      <c r="C4"/>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c r="BQ4" s="11"/>
      <c r="BR4" s="11"/>
      <c r="BS4" s="11"/>
      <c r="BT4" s="11"/>
      <c r="BU4" s="11"/>
      <c r="BV4" s="11"/>
      <c r="BW4" s="11"/>
      <c r="BX4" s="11"/>
      <c r="BY4" s="11"/>
      <c r="BZ4" s="11"/>
      <c r="CA4" s="11"/>
      <c r="CB4" s="11"/>
      <c r="CC4" s="11"/>
      <c r="CD4" s="11"/>
      <c r="CE4" s="11"/>
      <c r="CF4" s="11"/>
      <c r="CG4" s="11"/>
      <c r="CH4" s="11"/>
      <c r="CI4" s="11"/>
      <c r="CJ4" s="11"/>
      <c r="CK4" s="11"/>
      <c r="CL4" s="11"/>
      <c r="CM4" s="11"/>
      <c r="CN4" s="11"/>
      <c r="CO4" s="11"/>
      <c r="CP4" s="11"/>
      <c r="CQ4" s="11"/>
      <c r="CR4" s="11"/>
      <c r="CS4" s="11"/>
    </row>
    <row r="5" spans="1:97" x14ac:dyDescent="0.3">
      <c r="A5" s="9"/>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50"/>
      <c r="BE5" s="50"/>
      <c r="BF5" s="50"/>
      <c r="BH5" s="11"/>
      <c r="BI5" s="11"/>
      <c r="BJ5" s="11"/>
      <c r="BK5" s="11"/>
      <c r="BL5" s="11"/>
      <c r="BM5" s="11"/>
      <c r="BN5" s="11"/>
      <c r="BO5" s="11"/>
      <c r="BP5" s="11"/>
      <c r="BQ5" s="11"/>
      <c r="BR5" s="11"/>
      <c r="BS5" s="11"/>
      <c r="BT5" s="11"/>
      <c r="BU5" s="11"/>
      <c r="BV5" s="11"/>
      <c r="BW5" s="11"/>
      <c r="BX5" s="11"/>
      <c r="BY5" s="11"/>
      <c r="BZ5" s="11"/>
      <c r="CA5" s="11"/>
      <c r="CB5" s="11"/>
      <c r="CC5" s="11"/>
      <c r="CD5" s="11"/>
      <c r="CE5" s="11"/>
      <c r="CF5" s="11"/>
      <c r="CG5" s="11"/>
      <c r="CH5" s="11"/>
      <c r="CI5" s="11"/>
      <c r="CJ5" s="11"/>
      <c r="CK5" s="11"/>
      <c r="CL5" s="11"/>
      <c r="CM5" s="11"/>
      <c r="CN5" s="11"/>
      <c r="CO5" s="11"/>
      <c r="CP5" s="11"/>
      <c r="CQ5" s="11"/>
      <c r="CR5" s="11"/>
      <c r="CS5" s="11"/>
    </row>
    <row r="6" spans="1:97" x14ac:dyDescent="0.3">
      <c r="A6" s="9"/>
      <c r="B6" t="s">
        <v>97</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50"/>
      <c r="BE6" s="50"/>
      <c r="BF6" s="50"/>
      <c r="BH6" s="11"/>
      <c r="BI6" s="11"/>
      <c r="BJ6" s="11"/>
      <c r="BK6" s="11"/>
      <c r="BL6" s="11"/>
      <c r="BM6" s="11"/>
      <c r="BN6" s="11"/>
      <c r="BO6" s="11"/>
      <c r="BP6" s="11"/>
      <c r="BQ6" s="11"/>
      <c r="BR6" s="11"/>
      <c r="BS6" s="11"/>
      <c r="BT6" s="11"/>
      <c r="BU6" s="11"/>
      <c r="BV6" s="11"/>
      <c r="BW6" s="11"/>
      <c r="BX6" s="11"/>
      <c r="BY6" s="11"/>
      <c r="BZ6" s="11"/>
      <c r="CA6" s="11"/>
      <c r="CB6" s="11"/>
      <c r="CC6" s="11"/>
      <c r="CD6" s="11"/>
      <c r="CE6" s="11"/>
      <c r="CF6" s="11"/>
      <c r="CG6" s="11"/>
      <c r="CH6" s="11"/>
      <c r="CI6" s="11"/>
      <c r="CJ6" s="11"/>
      <c r="CK6" s="11"/>
      <c r="CL6" s="11"/>
      <c r="CM6" s="11"/>
      <c r="CN6" s="11"/>
      <c r="CO6" s="11"/>
      <c r="CP6" s="11"/>
      <c r="CQ6" s="11"/>
      <c r="CR6" s="11"/>
      <c r="CS6" s="11"/>
    </row>
    <row r="7" spans="1:97" x14ac:dyDescent="0.3">
      <c r="A7" s="9"/>
      <c r="B7" t="s">
        <v>0</v>
      </c>
      <c r="C7" s="51" t="s">
        <v>1</v>
      </c>
      <c r="D7" s="52" t="s">
        <v>2</v>
      </c>
      <c r="E7" s="53" t="s">
        <v>3</v>
      </c>
      <c r="F7" s="52" t="s">
        <v>4</v>
      </c>
      <c r="G7" s="52" t="s">
        <v>5</v>
      </c>
      <c r="H7" s="52" t="s">
        <v>6</v>
      </c>
      <c r="I7" s="54" t="s">
        <v>7</v>
      </c>
      <c r="J7" s="52" t="s">
        <v>38</v>
      </c>
      <c r="K7" s="52" t="s">
        <v>39</v>
      </c>
      <c r="L7" s="52" t="s">
        <v>8</v>
      </c>
      <c r="M7" s="52" t="s">
        <v>9</v>
      </c>
      <c r="N7" s="52" t="s">
        <v>10</v>
      </c>
      <c r="O7" s="52" t="s">
        <v>11</v>
      </c>
      <c r="P7" s="52" t="s">
        <v>12</v>
      </c>
      <c r="Q7" s="53" t="s">
        <v>13</v>
      </c>
      <c r="R7" s="52" t="s">
        <v>14</v>
      </c>
      <c r="S7" s="52" t="s">
        <v>15</v>
      </c>
      <c r="T7" s="52" t="s">
        <v>16</v>
      </c>
      <c r="U7" s="54" t="s">
        <v>17</v>
      </c>
      <c r="V7" s="52" t="s">
        <v>40</v>
      </c>
      <c r="W7" s="52" t="s">
        <v>41</v>
      </c>
      <c r="X7" s="52" t="s">
        <v>18</v>
      </c>
      <c r="Y7" s="52" t="s">
        <v>19</v>
      </c>
      <c r="Z7" s="52" t="s">
        <v>20</v>
      </c>
      <c r="AA7" s="52" t="s">
        <v>57</v>
      </c>
      <c r="AB7" s="52" t="s">
        <v>58</v>
      </c>
      <c r="AC7" s="53" t="s">
        <v>59</v>
      </c>
      <c r="AD7" s="52" t="s">
        <v>60</v>
      </c>
      <c r="AE7" s="52" t="s">
        <v>61</v>
      </c>
      <c r="AF7" s="52" t="s">
        <v>62</v>
      </c>
      <c r="AG7" s="54" t="s">
        <v>63</v>
      </c>
      <c r="AH7" s="52" t="s">
        <v>64</v>
      </c>
      <c r="AI7" s="52" t="s">
        <v>65</v>
      </c>
      <c r="AJ7" s="52" t="s">
        <v>66</v>
      </c>
      <c r="AK7" s="52" t="s">
        <v>67</v>
      </c>
      <c r="AL7" s="52" t="s">
        <v>68</v>
      </c>
      <c r="AM7" s="52" t="s">
        <v>69</v>
      </c>
      <c r="AN7" s="52" t="s">
        <v>70</v>
      </c>
      <c r="AO7" s="52" t="s">
        <v>71</v>
      </c>
      <c r="AP7" s="52" t="s">
        <v>72</v>
      </c>
      <c r="AQ7" s="52" t="s">
        <v>21</v>
      </c>
      <c r="AR7" s="52" t="s">
        <v>22</v>
      </c>
      <c r="AS7" s="52" t="s">
        <v>23</v>
      </c>
      <c r="AT7" s="52" t="s">
        <v>24</v>
      </c>
      <c r="AU7" s="51" t="s">
        <v>42</v>
      </c>
      <c r="AV7" s="51" t="s">
        <v>43</v>
      </c>
      <c r="AW7" s="51" t="s">
        <v>73</v>
      </c>
      <c r="AX7" s="51" t="s">
        <v>44</v>
      </c>
      <c r="AY7" s="51" t="s">
        <v>74</v>
      </c>
      <c r="AZ7" s="51" t="s">
        <v>25</v>
      </c>
      <c r="BA7" s="51" t="s">
        <v>26</v>
      </c>
      <c r="BB7" s="51" t="s">
        <v>75</v>
      </c>
      <c r="BC7" s="55" t="s">
        <v>27</v>
      </c>
      <c r="BD7" s="56" t="s">
        <v>36</v>
      </c>
      <c r="BE7" s="56" t="s">
        <v>37</v>
      </c>
      <c r="BF7" s="56" t="s">
        <v>76</v>
      </c>
    </row>
    <row r="8" spans="1:97" s="3" customFormat="1" x14ac:dyDescent="0.3">
      <c r="A8" s="9" t="s">
        <v>82</v>
      </c>
      <c r="B8" s="3" t="s">
        <v>45</v>
      </c>
      <c r="C8" s="57" t="s">
        <v>28</v>
      </c>
      <c r="D8" s="58" t="s">
        <v>28</v>
      </c>
      <c r="E8" s="53" t="s">
        <v>28</v>
      </c>
      <c r="F8" s="59" t="s">
        <v>28</v>
      </c>
      <c r="G8" s="59" t="s">
        <v>28</v>
      </c>
      <c r="H8" s="59" t="s">
        <v>28</v>
      </c>
      <c r="I8" s="60" t="s">
        <v>28</v>
      </c>
      <c r="J8" s="59" t="s">
        <v>28</v>
      </c>
      <c r="K8" s="59" t="s">
        <v>28</v>
      </c>
      <c r="L8" s="59" t="s">
        <v>28</v>
      </c>
      <c r="M8" s="59" t="s">
        <v>28</v>
      </c>
      <c r="N8" s="59" t="s">
        <v>28</v>
      </c>
      <c r="O8" s="57">
        <v>15</v>
      </c>
      <c r="P8" s="58">
        <v>823130</v>
      </c>
      <c r="Q8" s="53">
        <v>1.7572658198</v>
      </c>
      <c r="R8" s="59">
        <v>0.84180024639999995</v>
      </c>
      <c r="S8" s="59">
        <v>3.6683086928000002</v>
      </c>
      <c r="T8" s="59">
        <v>4.2760549699999997E-2</v>
      </c>
      <c r="U8" s="60">
        <v>1.8223123929</v>
      </c>
      <c r="V8" s="59">
        <v>1.0986099681999999</v>
      </c>
      <c r="W8" s="59">
        <v>3.0227492499999999</v>
      </c>
      <c r="X8" s="59">
        <v>0.46729999709999998</v>
      </c>
      <c r="Y8" s="59">
        <v>0.22385529169999999</v>
      </c>
      <c r="Z8" s="59">
        <v>0.97549307699999999</v>
      </c>
      <c r="AA8" s="57">
        <v>24</v>
      </c>
      <c r="AB8" s="58">
        <v>903174</v>
      </c>
      <c r="AC8" s="53">
        <v>2.7976990321000001</v>
      </c>
      <c r="AD8" s="59">
        <v>1.4557295504000001</v>
      </c>
      <c r="AE8" s="59">
        <v>5.3767678703000001</v>
      </c>
      <c r="AF8" s="59">
        <v>2.1703758E-2</v>
      </c>
      <c r="AG8" s="60">
        <v>2.6572952719999998</v>
      </c>
      <c r="AH8" s="59">
        <v>1.7811029680999999</v>
      </c>
      <c r="AI8" s="59">
        <v>3.9645199009000001</v>
      </c>
      <c r="AJ8" s="59">
        <v>0.46527141360000002</v>
      </c>
      <c r="AK8" s="59">
        <v>0.24209514239999999</v>
      </c>
      <c r="AL8" s="59">
        <v>0.89418352680000002</v>
      </c>
      <c r="AM8" s="59">
        <v>0.2738176933</v>
      </c>
      <c r="AN8" s="59">
        <v>1.5920750296999999</v>
      </c>
      <c r="AO8" s="59">
        <v>0.69220981680000004</v>
      </c>
      <c r="AP8" s="59">
        <v>3.6617552055</v>
      </c>
      <c r="AQ8" s="59">
        <v>5.6732517099999998E-2</v>
      </c>
      <c r="AR8" s="59">
        <v>3.3021415617000001</v>
      </c>
      <c r="AS8" s="59">
        <v>0.96634893759999996</v>
      </c>
      <c r="AT8" s="59">
        <v>11.283852519</v>
      </c>
      <c r="AU8" s="57" t="s">
        <v>28</v>
      </c>
      <c r="AV8" s="57" t="s">
        <v>28</v>
      </c>
      <c r="AW8" s="57" t="s">
        <v>28</v>
      </c>
      <c r="AX8" s="57" t="s">
        <v>28</v>
      </c>
      <c r="AY8" s="57" t="s">
        <v>28</v>
      </c>
      <c r="AZ8" s="57" t="s">
        <v>84</v>
      </c>
      <c r="BA8" s="57" t="s">
        <v>28</v>
      </c>
      <c r="BB8" s="57" t="s">
        <v>28</v>
      </c>
      <c r="BC8" s="55" t="s">
        <v>85</v>
      </c>
      <c r="BD8" s="56" t="s">
        <v>28</v>
      </c>
      <c r="BE8" s="56">
        <v>3</v>
      </c>
      <c r="BF8" s="56">
        <v>4.8</v>
      </c>
      <c r="BG8" s="27"/>
      <c r="BH8" s="27"/>
      <c r="BI8" s="27"/>
      <c r="BJ8" s="27"/>
      <c r="BK8" s="27"/>
      <c r="BL8" s="27"/>
      <c r="BM8" s="27"/>
      <c r="BN8" s="27"/>
      <c r="BO8" s="27"/>
      <c r="BP8" s="27"/>
      <c r="BQ8" s="27"/>
      <c r="BR8" s="27"/>
      <c r="BS8" s="27"/>
      <c r="BT8" s="27"/>
      <c r="BU8" s="27"/>
      <c r="BV8" s="27"/>
      <c r="BW8" s="27"/>
    </row>
    <row r="9" spans="1:97" x14ac:dyDescent="0.3">
      <c r="A9" s="9"/>
      <c r="B9" t="s">
        <v>46</v>
      </c>
      <c r="C9" s="51">
        <v>122</v>
      </c>
      <c r="D9" s="61">
        <v>3115082</v>
      </c>
      <c r="E9" s="62">
        <v>3.6501983636999999</v>
      </c>
      <c r="F9" s="52">
        <v>2.0943640032999999</v>
      </c>
      <c r="G9" s="52">
        <v>6.3618110670999997</v>
      </c>
      <c r="H9" s="52">
        <v>0.46579899790000001</v>
      </c>
      <c r="I9" s="54">
        <v>3.9164298083000002</v>
      </c>
      <c r="J9" s="52">
        <v>3.2796400451999999</v>
      </c>
      <c r="K9" s="52">
        <v>4.6768615555000004</v>
      </c>
      <c r="L9" s="52">
        <v>1.2296400108000001</v>
      </c>
      <c r="M9" s="52">
        <v>0.70552707520000002</v>
      </c>
      <c r="N9" s="52">
        <v>2.1430992646</v>
      </c>
      <c r="O9" s="51">
        <v>156</v>
      </c>
      <c r="P9" s="61">
        <v>3365743</v>
      </c>
      <c r="Q9" s="62">
        <v>4.3121831646000004</v>
      </c>
      <c r="R9" s="52">
        <v>2.5122335285999999</v>
      </c>
      <c r="S9" s="52">
        <v>7.4017496517000003</v>
      </c>
      <c r="T9" s="52">
        <v>0.61944157119999999</v>
      </c>
      <c r="U9" s="54">
        <v>4.6349349905999997</v>
      </c>
      <c r="V9" s="52">
        <v>3.9618039559999998</v>
      </c>
      <c r="W9" s="52">
        <v>5.4224344782999996</v>
      </c>
      <c r="X9" s="52">
        <v>1.1467150603</v>
      </c>
      <c r="Y9" s="52">
        <v>0.66806439159999997</v>
      </c>
      <c r="Z9" s="52">
        <v>1.9683064179</v>
      </c>
      <c r="AA9" s="51">
        <v>279</v>
      </c>
      <c r="AB9" s="61">
        <v>3530980</v>
      </c>
      <c r="AC9" s="62">
        <v>7.4781204729999997</v>
      </c>
      <c r="AD9" s="52">
        <v>4.4427176956999999</v>
      </c>
      <c r="AE9" s="52">
        <v>12.587404746000001</v>
      </c>
      <c r="AF9" s="52">
        <v>0.41179656570000001</v>
      </c>
      <c r="AG9" s="54">
        <v>7.9014891049999996</v>
      </c>
      <c r="AH9" s="52">
        <v>7.0266584211999996</v>
      </c>
      <c r="AI9" s="52">
        <v>8.8852376669000002</v>
      </c>
      <c r="AJ9" s="52">
        <v>1.2436490284999999</v>
      </c>
      <c r="AK9" s="52">
        <v>0.7388462871</v>
      </c>
      <c r="AL9" s="52">
        <v>2.0933486883999999</v>
      </c>
      <c r="AM9" s="52">
        <v>4.4421799900000003E-2</v>
      </c>
      <c r="AN9" s="52">
        <v>1.7341843302</v>
      </c>
      <c r="AO9" s="52">
        <v>1.0138231818000001</v>
      </c>
      <c r="AP9" s="52">
        <v>2.9663903383000001</v>
      </c>
      <c r="AQ9" s="52">
        <v>0.55787965809999995</v>
      </c>
      <c r="AR9" s="52">
        <v>1.1813558429</v>
      </c>
      <c r="AS9" s="52">
        <v>0.67653470319999998</v>
      </c>
      <c r="AT9" s="52">
        <v>2.0628677594</v>
      </c>
      <c r="AU9" s="51" t="s">
        <v>28</v>
      </c>
      <c r="AV9" s="51" t="s">
        <v>28</v>
      </c>
      <c r="AW9" s="51" t="s">
        <v>28</v>
      </c>
      <c r="AX9" s="51" t="s">
        <v>28</v>
      </c>
      <c r="AY9" s="51" t="s">
        <v>86</v>
      </c>
      <c r="AZ9" s="51" t="s">
        <v>28</v>
      </c>
      <c r="BA9" s="51" t="s">
        <v>28</v>
      </c>
      <c r="BB9" s="51" t="s">
        <v>28</v>
      </c>
      <c r="BC9" s="63" t="s">
        <v>87</v>
      </c>
      <c r="BD9" s="64">
        <v>24.4</v>
      </c>
      <c r="BE9" s="64">
        <v>31.2</v>
      </c>
      <c r="BF9" s="64">
        <v>55.8</v>
      </c>
    </row>
    <row r="10" spans="1:97" x14ac:dyDescent="0.3">
      <c r="A10" s="9"/>
      <c r="B10" t="s">
        <v>48</v>
      </c>
      <c r="C10" s="51">
        <v>20</v>
      </c>
      <c r="D10" s="61">
        <v>535836</v>
      </c>
      <c r="E10" s="62">
        <v>3.5679248081999999</v>
      </c>
      <c r="F10" s="52">
        <v>1.7602375708</v>
      </c>
      <c r="G10" s="52">
        <v>7.2320280215999997</v>
      </c>
      <c r="H10" s="52">
        <v>0.60990120489999999</v>
      </c>
      <c r="I10" s="54">
        <v>3.7324853127000002</v>
      </c>
      <c r="J10" s="52">
        <v>2.4080397750000002</v>
      </c>
      <c r="K10" s="52">
        <v>5.7853889102</v>
      </c>
      <c r="L10" s="52">
        <v>1.2019245702000001</v>
      </c>
      <c r="M10" s="52">
        <v>0.59297011560000001</v>
      </c>
      <c r="N10" s="52">
        <v>2.4362486989000001</v>
      </c>
      <c r="O10" s="51">
        <v>29</v>
      </c>
      <c r="P10" s="61">
        <v>563213</v>
      </c>
      <c r="Q10" s="62">
        <v>5.3102308369999998</v>
      </c>
      <c r="R10" s="52">
        <v>2.7704180858999998</v>
      </c>
      <c r="S10" s="52">
        <v>10.178446236999999</v>
      </c>
      <c r="T10" s="52">
        <v>0.29854981780000001</v>
      </c>
      <c r="U10" s="54">
        <v>5.1490288754</v>
      </c>
      <c r="V10" s="52">
        <v>3.5781716372000001</v>
      </c>
      <c r="W10" s="52">
        <v>7.4095099530999997</v>
      </c>
      <c r="X10" s="52">
        <v>1.4121203673</v>
      </c>
      <c r="Y10" s="52">
        <v>0.7367219854</v>
      </c>
      <c r="Z10" s="52">
        <v>2.7066980101000002</v>
      </c>
      <c r="AA10" s="51">
        <v>26</v>
      </c>
      <c r="AB10" s="61">
        <v>591306</v>
      </c>
      <c r="AC10" s="62">
        <v>4.8900234915</v>
      </c>
      <c r="AD10" s="52">
        <v>2.5346316102999999</v>
      </c>
      <c r="AE10" s="52">
        <v>9.4342426924999998</v>
      </c>
      <c r="AF10" s="52">
        <v>0.53750428400000005</v>
      </c>
      <c r="AG10" s="54">
        <v>4.3970465376999996</v>
      </c>
      <c r="AH10" s="52">
        <v>2.9938270309999999</v>
      </c>
      <c r="AI10" s="52">
        <v>6.4579610158999996</v>
      </c>
      <c r="AJ10" s="52">
        <v>0.81323548960000003</v>
      </c>
      <c r="AK10" s="52">
        <v>0.42152197879999997</v>
      </c>
      <c r="AL10" s="52">
        <v>1.5689619873</v>
      </c>
      <c r="AM10" s="52">
        <v>0.8319725362</v>
      </c>
      <c r="AN10" s="52">
        <v>0.92086834669999995</v>
      </c>
      <c r="AO10" s="52">
        <v>0.43000029550000002</v>
      </c>
      <c r="AP10" s="52">
        <v>1.9720882076999999</v>
      </c>
      <c r="AQ10" s="52">
        <v>0.32714963029999999</v>
      </c>
      <c r="AR10" s="52">
        <v>1.4883247609000001</v>
      </c>
      <c r="AS10" s="52">
        <v>0.67183602850000002</v>
      </c>
      <c r="AT10" s="52">
        <v>3.2971000359999998</v>
      </c>
      <c r="AU10" s="51" t="s">
        <v>28</v>
      </c>
      <c r="AV10" s="51" t="s">
        <v>28</v>
      </c>
      <c r="AW10" s="51" t="s">
        <v>28</v>
      </c>
      <c r="AX10" s="51" t="s">
        <v>28</v>
      </c>
      <c r="AY10" s="51" t="s">
        <v>28</v>
      </c>
      <c r="AZ10" s="51" t="s">
        <v>28</v>
      </c>
      <c r="BA10" s="51" t="s">
        <v>28</v>
      </c>
      <c r="BB10" s="51" t="s">
        <v>28</v>
      </c>
      <c r="BC10" s="63" t="s">
        <v>28</v>
      </c>
      <c r="BD10" s="64">
        <v>4</v>
      </c>
      <c r="BE10" s="64">
        <v>5.8</v>
      </c>
      <c r="BF10" s="64">
        <v>5.2</v>
      </c>
    </row>
    <row r="11" spans="1:97" x14ac:dyDescent="0.3">
      <c r="A11" s="9"/>
      <c r="B11" t="s">
        <v>47</v>
      </c>
      <c r="C11" s="51"/>
      <c r="D11" s="61"/>
      <c r="E11" s="62"/>
      <c r="F11" s="52"/>
      <c r="G11" s="52"/>
      <c r="H11" s="52"/>
      <c r="I11" s="54"/>
      <c r="J11" s="52"/>
      <c r="K11" s="52"/>
      <c r="L11" s="52"/>
      <c r="M11" s="52"/>
      <c r="N11" s="52"/>
      <c r="O11" s="51">
        <v>11</v>
      </c>
      <c r="P11" s="61">
        <v>737162</v>
      </c>
      <c r="Q11" s="62">
        <v>1.4806384135999999</v>
      </c>
      <c r="R11" s="52">
        <v>0.66232858790000004</v>
      </c>
      <c r="S11" s="52">
        <v>3.3099735569000002</v>
      </c>
      <c r="T11" s="52">
        <v>2.31561162E-2</v>
      </c>
      <c r="U11" s="54">
        <v>1.4922093108000001</v>
      </c>
      <c r="V11" s="52">
        <v>0.82638575759999999</v>
      </c>
      <c r="W11" s="52">
        <v>2.6944905656000002</v>
      </c>
      <c r="X11" s="52">
        <v>0.3937379983</v>
      </c>
      <c r="Y11" s="52">
        <v>0.17612938450000001</v>
      </c>
      <c r="Z11" s="52">
        <v>0.88020299280000003</v>
      </c>
      <c r="AA11" s="51">
        <v>20</v>
      </c>
      <c r="AB11" s="61">
        <v>757779</v>
      </c>
      <c r="AC11" s="62">
        <v>2.7953762593999998</v>
      </c>
      <c r="AD11" s="52">
        <v>1.4077493212000001</v>
      </c>
      <c r="AE11" s="52">
        <v>5.5507953822999996</v>
      </c>
      <c r="AF11" s="52">
        <v>2.8632300999999999E-2</v>
      </c>
      <c r="AG11" s="54">
        <v>2.6392919307999998</v>
      </c>
      <c r="AH11" s="52">
        <v>1.7027581932</v>
      </c>
      <c r="AI11" s="52">
        <v>4.0909284264999997</v>
      </c>
      <c r="AJ11" s="52">
        <v>0.46488512479999999</v>
      </c>
      <c r="AK11" s="52">
        <v>0.2341157891</v>
      </c>
      <c r="AL11" s="52">
        <v>0.92312517689999996</v>
      </c>
      <c r="AM11" s="52">
        <v>0.1744457955</v>
      </c>
      <c r="AN11" s="52">
        <v>1.8879533543</v>
      </c>
      <c r="AO11" s="52">
        <v>0.75453122110000004</v>
      </c>
      <c r="AP11" s="52">
        <v>4.7239501407000004</v>
      </c>
      <c r="AQ11" s="52">
        <v>0.84788205309999998</v>
      </c>
      <c r="AR11" s="52">
        <v>0.90669281670000001</v>
      </c>
      <c r="AS11" s="52">
        <v>0.33327541440000003</v>
      </c>
      <c r="AT11" s="52">
        <v>2.466704198</v>
      </c>
      <c r="AU11" s="51" t="s">
        <v>28</v>
      </c>
      <c r="AV11" s="51" t="s">
        <v>28</v>
      </c>
      <c r="AW11" s="51" t="s">
        <v>28</v>
      </c>
      <c r="AX11" s="51" t="s">
        <v>28</v>
      </c>
      <c r="AY11" s="51" t="s">
        <v>28</v>
      </c>
      <c r="AZ11" s="51" t="s">
        <v>84</v>
      </c>
      <c r="BA11" s="51" t="s">
        <v>28</v>
      </c>
      <c r="BB11" s="51" t="s">
        <v>28</v>
      </c>
      <c r="BC11" s="63" t="s">
        <v>28</v>
      </c>
      <c r="BD11" s="64"/>
      <c r="BE11" s="64">
        <v>2.2000000000000002</v>
      </c>
      <c r="BF11" s="64">
        <v>4</v>
      </c>
      <c r="BQ11" s="29"/>
      <c r="CC11" s="4"/>
      <c r="CO11" s="4"/>
    </row>
    <row r="12" spans="1:97" x14ac:dyDescent="0.3">
      <c r="A12" s="9"/>
      <c r="B12" t="s">
        <v>49</v>
      </c>
      <c r="C12" s="51">
        <v>12</v>
      </c>
      <c r="D12" s="61">
        <v>289099</v>
      </c>
      <c r="E12" s="62">
        <v>3.6840495322</v>
      </c>
      <c r="F12" s="52">
        <v>1.6803459086000001</v>
      </c>
      <c r="G12" s="52">
        <v>8.0770399036999994</v>
      </c>
      <c r="H12" s="52">
        <v>0.58976628230000006</v>
      </c>
      <c r="I12" s="54">
        <v>4.1508272252999996</v>
      </c>
      <c r="J12" s="52">
        <v>2.3572950082999999</v>
      </c>
      <c r="K12" s="52">
        <v>7.3089564919000001</v>
      </c>
      <c r="L12" s="52">
        <v>1.2410434324999999</v>
      </c>
      <c r="M12" s="52">
        <v>0.56605706190000005</v>
      </c>
      <c r="N12" s="52">
        <v>2.7209073163999999</v>
      </c>
      <c r="O12" s="51">
        <v>18</v>
      </c>
      <c r="P12" s="61">
        <v>301804</v>
      </c>
      <c r="Q12" s="62">
        <v>5.6818555552000003</v>
      </c>
      <c r="R12" s="52">
        <v>2.8114299221999999</v>
      </c>
      <c r="S12" s="52">
        <v>11.482940512000001</v>
      </c>
      <c r="T12" s="52">
        <v>0.25024733859999998</v>
      </c>
      <c r="U12" s="54">
        <v>5.9641356641999996</v>
      </c>
      <c r="V12" s="52">
        <v>3.7576591701000002</v>
      </c>
      <c r="W12" s="52">
        <v>9.4662428418999998</v>
      </c>
      <c r="X12" s="52">
        <v>1.5109444768</v>
      </c>
      <c r="Y12" s="52">
        <v>0.74762803659999999</v>
      </c>
      <c r="Z12" s="52">
        <v>3.0535949700999998</v>
      </c>
      <c r="AA12" s="51">
        <v>16</v>
      </c>
      <c r="AB12" s="61">
        <v>310668</v>
      </c>
      <c r="AC12" s="62">
        <v>5.2301199622999999</v>
      </c>
      <c r="AD12" s="52">
        <v>2.5623949322000001</v>
      </c>
      <c r="AE12" s="52">
        <v>10.675229830999999</v>
      </c>
      <c r="AF12" s="52">
        <v>0.70157159329999996</v>
      </c>
      <c r="AG12" s="54">
        <v>5.1501924884000001</v>
      </c>
      <c r="AH12" s="52">
        <v>3.1551722621999998</v>
      </c>
      <c r="AI12" s="52">
        <v>8.4066670419000005</v>
      </c>
      <c r="AJ12" s="52">
        <v>0.86979524249999995</v>
      </c>
      <c r="AK12" s="52">
        <v>0.42613915879999997</v>
      </c>
      <c r="AL12" s="52">
        <v>1.7753443872000001</v>
      </c>
      <c r="AM12" s="52">
        <v>0.84923705490000001</v>
      </c>
      <c r="AN12" s="52">
        <v>0.92049505860000003</v>
      </c>
      <c r="AO12" s="52">
        <v>0.39179675559999999</v>
      </c>
      <c r="AP12" s="52">
        <v>2.1626293246000001</v>
      </c>
      <c r="AQ12" s="52">
        <v>0.34851671690000002</v>
      </c>
      <c r="AR12" s="52">
        <v>1.5422853318</v>
      </c>
      <c r="AS12" s="52">
        <v>0.62340423820000002</v>
      </c>
      <c r="AT12" s="52">
        <v>3.8155724632000001</v>
      </c>
      <c r="AU12" s="51" t="s">
        <v>28</v>
      </c>
      <c r="AV12" s="51" t="s">
        <v>28</v>
      </c>
      <c r="AW12" s="51" t="s">
        <v>28</v>
      </c>
      <c r="AX12" s="51" t="s">
        <v>28</v>
      </c>
      <c r="AY12" s="51" t="s">
        <v>28</v>
      </c>
      <c r="AZ12" s="51" t="s">
        <v>28</v>
      </c>
      <c r="BA12" s="51" t="s">
        <v>28</v>
      </c>
      <c r="BB12" s="51" t="s">
        <v>28</v>
      </c>
      <c r="BC12" s="63" t="s">
        <v>28</v>
      </c>
      <c r="BD12" s="64">
        <v>2.4</v>
      </c>
      <c r="BE12" s="64">
        <v>3.6</v>
      </c>
      <c r="BF12" s="64">
        <v>3.2</v>
      </c>
      <c r="BQ12" s="29"/>
      <c r="CC12" s="4"/>
      <c r="CO12" s="4"/>
    </row>
    <row r="13" spans="1:97" s="3" customFormat="1" x14ac:dyDescent="0.3">
      <c r="A13" s="9" t="s">
        <v>29</v>
      </c>
      <c r="B13" s="3" t="s">
        <v>33</v>
      </c>
      <c r="C13" s="57" t="s">
        <v>28</v>
      </c>
      <c r="D13" s="58" t="s">
        <v>28</v>
      </c>
      <c r="E13" s="53" t="s">
        <v>28</v>
      </c>
      <c r="F13" s="59" t="s">
        <v>28</v>
      </c>
      <c r="G13" s="59" t="s">
        <v>28</v>
      </c>
      <c r="H13" s="59" t="s">
        <v>28</v>
      </c>
      <c r="I13" s="60" t="s">
        <v>28</v>
      </c>
      <c r="J13" s="59" t="s">
        <v>28</v>
      </c>
      <c r="K13" s="59" t="s">
        <v>28</v>
      </c>
      <c r="L13" s="59" t="s">
        <v>28</v>
      </c>
      <c r="M13" s="59" t="s">
        <v>28</v>
      </c>
      <c r="N13" s="59" t="s">
        <v>28</v>
      </c>
      <c r="O13" s="57" t="s">
        <v>28</v>
      </c>
      <c r="P13" s="58" t="s">
        <v>28</v>
      </c>
      <c r="Q13" s="53" t="s">
        <v>28</v>
      </c>
      <c r="R13" s="59" t="s">
        <v>28</v>
      </c>
      <c r="S13" s="59" t="s">
        <v>28</v>
      </c>
      <c r="T13" s="59" t="s">
        <v>28</v>
      </c>
      <c r="U13" s="60" t="s">
        <v>28</v>
      </c>
      <c r="V13" s="59" t="s">
        <v>28</v>
      </c>
      <c r="W13" s="59" t="s">
        <v>28</v>
      </c>
      <c r="X13" s="59" t="s">
        <v>28</v>
      </c>
      <c r="Y13" s="59" t="s">
        <v>28</v>
      </c>
      <c r="Z13" s="59" t="s">
        <v>28</v>
      </c>
      <c r="AA13" s="57" t="s">
        <v>28</v>
      </c>
      <c r="AB13" s="58" t="s">
        <v>28</v>
      </c>
      <c r="AC13" s="53" t="s">
        <v>28</v>
      </c>
      <c r="AD13" s="59" t="s">
        <v>28</v>
      </c>
      <c r="AE13" s="59" t="s">
        <v>28</v>
      </c>
      <c r="AF13" s="59" t="s">
        <v>28</v>
      </c>
      <c r="AG13" s="60" t="s">
        <v>28</v>
      </c>
      <c r="AH13" s="59" t="s">
        <v>28</v>
      </c>
      <c r="AI13" s="59" t="s">
        <v>28</v>
      </c>
      <c r="AJ13" s="59" t="s">
        <v>28</v>
      </c>
      <c r="AK13" s="59" t="s">
        <v>28</v>
      </c>
      <c r="AL13" s="59" t="s">
        <v>28</v>
      </c>
      <c r="AM13" s="59">
        <v>0.31856312619999999</v>
      </c>
      <c r="AN13" s="59">
        <v>3.3140242976000001</v>
      </c>
      <c r="AO13" s="59">
        <v>0.31465456349999998</v>
      </c>
      <c r="AP13" s="59">
        <v>34.904172127000002</v>
      </c>
      <c r="AQ13" s="59">
        <v>0.4981473877</v>
      </c>
      <c r="AR13" s="59">
        <v>0.42276236449999999</v>
      </c>
      <c r="AS13" s="59">
        <v>3.5016232199999997E-2</v>
      </c>
      <c r="AT13" s="59">
        <v>5.1041475780000001</v>
      </c>
      <c r="AU13" s="57" t="s">
        <v>28</v>
      </c>
      <c r="AV13" s="57" t="s">
        <v>28</v>
      </c>
      <c r="AW13" s="57" t="s">
        <v>28</v>
      </c>
      <c r="AX13" s="57" t="s">
        <v>28</v>
      </c>
      <c r="AY13" s="57" t="s">
        <v>28</v>
      </c>
      <c r="AZ13" s="57" t="s">
        <v>84</v>
      </c>
      <c r="BA13" s="57" t="s">
        <v>84</v>
      </c>
      <c r="BB13" s="57" t="s">
        <v>84</v>
      </c>
      <c r="BC13" s="55" t="s">
        <v>85</v>
      </c>
      <c r="BD13" s="56" t="s">
        <v>28</v>
      </c>
      <c r="BE13" s="56" t="s">
        <v>28</v>
      </c>
      <c r="BF13" s="56" t="s">
        <v>28</v>
      </c>
      <c r="BG13" s="27"/>
      <c r="BH13" s="27"/>
      <c r="BI13" s="27"/>
      <c r="BJ13" s="27"/>
      <c r="BK13" s="27"/>
      <c r="BL13" s="27"/>
      <c r="BM13" s="27"/>
      <c r="BN13" s="27"/>
      <c r="BO13" s="27"/>
      <c r="BP13" s="27"/>
      <c r="BQ13" s="27"/>
      <c r="BR13" s="27"/>
      <c r="BS13" s="27"/>
      <c r="BT13" s="27"/>
      <c r="BU13" s="27"/>
      <c r="BV13" s="27"/>
      <c r="BW13" s="27"/>
    </row>
    <row r="14" spans="1:97" s="3" customFormat="1" x14ac:dyDescent="0.3">
      <c r="A14" s="9" t="s">
        <v>77</v>
      </c>
      <c r="B14" s="3" t="s">
        <v>32</v>
      </c>
      <c r="C14" s="57">
        <v>171</v>
      </c>
      <c r="D14" s="58">
        <v>5434433</v>
      </c>
      <c r="E14" s="53">
        <v>2.9685097522000001</v>
      </c>
      <c r="F14" s="59">
        <v>1.7442520365</v>
      </c>
      <c r="G14" s="59">
        <v>5.0520509448000004</v>
      </c>
      <c r="H14" s="59" t="s">
        <v>28</v>
      </c>
      <c r="I14" s="60">
        <v>3.1466024145999998</v>
      </c>
      <c r="J14" s="59">
        <v>2.7086248759</v>
      </c>
      <c r="K14" s="59">
        <v>3.6553997727</v>
      </c>
      <c r="L14" s="59" t="s">
        <v>28</v>
      </c>
      <c r="M14" s="59" t="s">
        <v>28</v>
      </c>
      <c r="N14" s="59" t="s">
        <v>28</v>
      </c>
      <c r="O14" s="57">
        <v>230</v>
      </c>
      <c r="P14" s="58">
        <v>5818406</v>
      </c>
      <c r="Q14" s="53">
        <v>3.7604661470999998</v>
      </c>
      <c r="R14" s="59">
        <v>2.2262473218999999</v>
      </c>
      <c r="S14" s="59">
        <v>6.3519922088999996</v>
      </c>
      <c r="T14" s="59" t="s">
        <v>28</v>
      </c>
      <c r="U14" s="60">
        <v>3.9529726869999999</v>
      </c>
      <c r="V14" s="59">
        <v>3.4737394911999999</v>
      </c>
      <c r="W14" s="59">
        <v>4.4983203558999998</v>
      </c>
      <c r="X14" s="59" t="s">
        <v>28</v>
      </c>
      <c r="Y14" s="59" t="s">
        <v>28</v>
      </c>
      <c r="Z14" s="59" t="s">
        <v>28</v>
      </c>
      <c r="AA14" s="57">
        <v>368</v>
      </c>
      <c r="AB14" s="58">
        <v>6120025</v>
      </c>
      <c r="AC14" s="53">
        <v>6.0130473323000002</v>
      </c>
      <c r="AD14" s="59">
        <v>5.4290354152000004</v>
      </c>
      <c r="AE14" s="59">
        <v>6.6598825491999998</v>
      </c>
      <c r="AF14" s="59" t="s">
        <v>28</v>
      </c>
      <c r="AG14" s="60">
        <v>6.0130473323000002</v>
      </c>
      <c r="AH14" s="59">
        <v>5.4290354152000004</v>
      </c>
      <c r="AI14" s="59">
        <v>6.6598825491999998</v>
      </c>
      <c r="AJ14" s="59" t="s">
        <v>28</v>
      </c>
      <c r="AK14" s="59" t="s">
        <v>28</v>
      </c>
      <c r="AL14" s="59" t="s">
        <v>28</v>
      </c>
      <c r="AM14" s="59">
        <v>7.9269376599999997E-2</v>
      </c>
      <c r="AN14" s="59">
        <v>1.5990164775</v>
      </c>
      <c r="AO14" s="59">
        <v>0.94663959499999994</v>
      </c>
      <c r="AP14" s="59">
        <v>2.7009790301000001</v>
      </c>
      <c r="AQ14" s="59">
        <v>0.38961406030000001</v>
      </c>
      <c r="AR14" s="59">
        <v>1.2667858490999999</v>
      </c>
      <c r="AS14" s="59">
        <v>0.73913899319999998</v>
      </c>
      <c r="AT14" s="59">
        <v>2.1711023263000002</v>
      </c>
      <c r="AU14" s="57" t="s">
        <v>28</v>
      </c>
      <c r="AV14" s="57" t="s">
        <v>28</v>
      </c>
      <c r="AW14" s="57" t="s">
        <v>28</v>
      </c>
      <c r="AX14" s="57" t="s">
        <v>28</v>
      </c>
      <c r="AY14" s="57" t="s">
        <v>28</v>
      </c>
      <c r="AZ14" s="57" t="s">
        <v>28</v>
      </c>
      <c r="BA14" s="57" t="s">
        <v>28</v>
      </c>
      <c r="BB14" s="57" t="s">
        <v>28</v>
      </c>
      <c r="BC14" s="55" t="s">
        <v>28</v>
      </c>
      <c r="BD14" s="56">
        <v>34.200000000000003</v>
      </c>
      <c r="BE14" s="56">
        <v>46</v>
      </c>
      <c r="BF14" s="56">
        <v>73.599999999999994</v>
      </c>
      <c r="BG14" s="27"/>
      <c r="BH14" s="27"/>
      <c r="BI14" s="27"/>
      <c r="BJ14" s="27"/>
      <c r="BK14" s="27"/>
      <c r="BL14" s="27"/>
      <c r="BM14" s="27"/>
      <c r="BN14" s="27"/>
      <c r="BO14" s="27"/>
      <c r="BP14" s="27"/>
      <c r="BQ14" s="27"/>
      <c r="BR14" s="27"/>
      <c r="BS14" s="27"/>
      <c r="BT14" s="27"/>
      <c r="BU14" s="27"/>
      <c r="BV14" s="27"/>
      <c r="BW14" s="27"/>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vt:i4>
      </vt:variant>
      <vt:variant>
        <vt:lpstr>Charts</vt:lpstr>
      </vt:variant>
      <vt:variant>
        <vt:i4>1</vt:i4>
      </vt:variant>
      <vt:variant>
        <vt:lpstr>Named Ranges</vt:lpstr>
      </vt:variant>
      <vt:variant>
        <vt:i4>8</vt:i4>
      </vt:variant>
    </vt:vector>
  </HeadingPairs>
  <TitlesOfParts>
    <vt:vector size="12" baseType="lpstr">
      <vt:lpstr>Table_RHAs</vt:lpstr>
      <vt:lpstr>Graph Data</vt:lpstr>
      <vt:lpstr>Raw Data</vt:lpstr>
      <vt:lpstr>Figure_RHAs</vt:lpstr>
      <vt:lpstr>'Raw Data'!ambvis_rates_Feb_5_2013hjp</vt:lpstr>
      <vt:lpstr>'Raw Data'!cabg_Feb_5_2013hjp_1</vt:lpstr>
      <vt:lpstr>'Raw Data'!cath_Feb_5_2013hjp</vt:lpstr>
      <vt:lpstr>'Raw Data'!dementia_Feb_12_2013hjp</vt:lpstr>
      <vt:lpstr>'Raw Data'!hip_replace_Feb_5_2013hjp</vt:lpstr>
      <vt:lpstr>'Raw Data'!knee_replace_Feb_5_2013hjp</vt:lpstr>
      <vt:lpstr>'Raw Data'!pci_Feb_5_2013hjp</vt:lpstr>
      <vt:lpstr>Table_RHAs!Print_Area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RHA-Chapter3-opioid mortality-rates</dc:title>
  <dc:creator>rodm</dc:creator>
  <cp:lastModifiedBy>Lindsey Dahl</cp:lastModifiedBy>
  <cp:lastPrinted>2024-06-05T19:11:10Z</cp:lastPrinted>
  <dcterms:created xsi:type="dcterms:W3CDTF">2012-06-19T01:21:24Z</dcterms:created>
  <dcterms:modified xsi:type="dcterms:W3CDTF">2025-12-04T16:36:40Z</dcterms:modified>
</cp:coreProperties>
</file>